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 교육통계서비스\11 홈페이지_교육통계\테마통계_시계열통계\07 시계열 대학원(1965-2024)_250219\"/>
    </mc:Choice>
  </mc:AlternateContent>
  <bookViews>
    <workbookView xWindow="0" yWindow="30" windowWidth="23130" windowHeight="12780" tabRatio="862"/>
  </bookViews>
  <sheets>
    <sheet name="전임교원_설립별(1965-)" sheetId="1" r:id="rId1"/>
    <sheet name="전임교원_직위별(1965-)" sheetId="6" r:id="rId2"/>
    <sheet name="비전임교원_설립별(1965-)" sheetId="2" r:id="rId3"/>
    <sheet name="비전임교원_직위별(1965-)" sheetId="7" r:id="rId4"/>
    <sheet name="전임교원_학위별(1965-)" sheetId="3" r:id="rId5"/>
    <sheet name="전임교원 대비 비전임교원 비율(1965-)" sheetId="10" r:id="rId6"/>
  </sheets>
  <calcPr calcId="162913"/>
</workbook>
</file>

<file path=xl/calcChain.xml><?xml version="1.0" encoding="utf-8"?>
<calcChain xmlns="http://schemas.openxmlformats.org/spreadsheetml/2006/main">
  <c r="O64" i="10" l="1"/>
  <c r="P64" i="10"/>
  <c r="Q64" i="10"/>
  <c r="O65" i="10"/>
  <c r="P65" i="10"/>
  <c r="M64" i="10"/>
  <c r="J64" i="10"/>
  <c r="G64" i="10"/>
  <c r="D64" i="10"/>
  <c r="K64" i="1"/>
  <c r="L64" i="1"/>
  <c r="M64" i="1"/>
  <c r="K65" i="1"/>
  <c r="L65" i="1"/>
  <c r="M65" i="1"/>
  <c r="K64" i="2"/>
  <c r="L64" i="2"/>
  <c r="M64" i="2"/>
  <c r="K65" i="2"/>
  <c r="L65" i="2"/>
  <c r="M65" i="2"/>
  <c r="Q65" i="10" l="1"/>
  <c r="O63" i="10"/>
  <c r="Q63" i="10" s="1"/>
  <c r="P63" i="10"/>
  <c r="B93" i="1"/>
  <c r="C93" i="1"/>
  <c r="D93" i="1"/>
  <c r="E93" i="1"/>
  <c r="I93" i="1" s="1"/>
  <c r="F93" i="1"/>
  <c r="J93" i="1" s="1"/>
  <c r="H93" i="1" l="1"/>
  <c r="G93" i="1"/>
  <c r="M65" i="10"/>
  <c r="J65" i="10"/>
  <c r="G65" i="10"/>
  <c r="D65" i="10"/>
  <c r="L63" i="2" l="1"/>
  <c r="M63" i="2"/>
  <c r="L63" i="1"/>
  <c r="M63" i="1"/>
  <c r="C92" i="1"/>
  <c r="D92" i="1"/>
  <c r="E92" i="1"/>
  <c r="F92" i="1"/>
  <c r="B63" i="10"/>
  <c r="C63" i="10"/>
  <c r="G63" i="10"/>
  <c r="J63" i="10"/>
  <c r="M63" i="10"/>
  <c r="B64" i="3"/>
  <c r="C64" i="3"/>
  <c r="D64" i="3"/>
  <c r="E64" i="3"/>
  <c r="F64" i="3"/>
  <c r="G64" i="3"/>
  <c r="R64" i="7"/>
  <c r="B64" i="7" s="1"/>
  <c r="S64" i="7"/>
  <c r="C64" i="7" s="1"/>
  <c r="T64" i="7"/>
  <c r="D64" i="7" s="1"/>
  <c r="U64" i="7"/>
  <c r="E64" i="7" s="1"/>
  <c r="V64" i="7"/>
  <c r="F64" i="7" s="1"/>
  <c r="W64" i="7"/>
  <c r="G64" i="7" s="1"/>
  <c r="X64" i="7"/>
  <c r="H64" i="7" s="1"/>
  <c r="Y64" i="7"/>
  <c r="I64" i="7" s="1"/>
  <c r="B63" i="2"/>
  <c r="C63" i="2"/>
  <c r="K63" i="2" s="1"/>
  <c r="B64" i="6"/>
  <c r="C64" i="6"/>
  <c r="D64" i="6"/>
  <c r="E64" i="6"/>
  <c r="F64" i="6"/>
  <c r="G64" i="6"/>
  <c r="H64" i="6"/>
  <c r="I64" i="6"/>
  <c r="B63" i="1"/>
  <c r="B92" i="1" s="1"/>
  <c r="H92" i="1" s="1"/>
  <c r="C63" i="1"/>
  <c r="D63" i="10" l="1"/>
  <c r="K63" i="1"/>
  <c r="J92" i="1"/>
  <c r="G92" i="1"/>
  <c r="I92" i="1"/>
  <c r="O62" i="10"/>
  <c r="P62" i="10"/>
  <c r="Q62" i="10" s="1"/>
  <c r="K62" i="2"/>
  <c r="L62" i="2"/>
  <c r="M62" i="2"/>
  <c r="B91" i="1"/>
  <c r="C91" i="1"/>
  <c r="D91" i="1"/>
  <c r="E91" i="1"/>
  <c r="F91" i="1"/>
  <c r="K62" i="1"/>
  <c r="L62" i="1"/>
  <c r="M62" i="1"/>
  <c r="B62" i="10"/>
  <c r="C62" i="10"/>
  <c r="G62" i="10"/>
  <c r="J62" i="10"/>
  <c r="M62" i="10"/>
  <c r="R63" i="7"/>
  <c r="B63" i="7" s="1"/>
  <c r="S63" i="7"/>
  <c r="C63" i="7" s="1"/>
  <c r="T63" i="7"/>
  <c r="D63" i="7" s="1"/>
  <c r="U63" i="7"/>
  <c r="E63" i="7" s="1"/>
  <c r="V63" i="7"/>
  <c r="F63" i="7" s="1"/>
  <c r="W63" i="7"/>
  <c r="G63" i="7" s="1"/>
  <c r="X63" i="7"/>
  <c r="H63" i="7" s="1"/>
  <c r="Y63" i="7"/>
  <c r="I63" i="7" s="1"/>
  <c r="B62" i="2"/>
  <c r="C62" i="2"/>
  <c r="B63" i="3"/>
  <c r="C63" i="3"/>
  <c r="D63" i="3"/>
  <c r="E63" i="3"/>
  <c r="F63" i="3"/>
  <c r="G63" i="3"/>
  <c r="B63" i="6"/>
  <c r="C63" i="6"/>
  <c r="D63" i="6"/>
  <c r="E63" i="6"/>
  <c r="F63" i="6"/>
  <c r="G63" i="6"/>
  <c r="H63" i="6"/>
  <c r="I63" i="6"/>
  <c r="B62" i="1"/>
  <c r="C62" i="1"/>
  <c r="H91" i="1" l="1"/>
  <c r="I91" i="1"/>
  <c r="G91" i="1"/>
  <c r="J91" i="1"/>
  <c r="D62" i="10"/>
  <c r="Y51" i="7" l="1"/>
  <c r="Y50" i="7" l="1"/>
  <c r="I50" i="7" s="1"/>
  <c r="X50" i="7"/>
  <c r="W50" i="7"/>
  <c r="V50" i="7"/>
  <c r="U50" i="7"/>
  <c r="T50" i="7"/>
  <c r="BF50" i="7"/>
  <c r="AI50" i="7"/>
  <c r="S50" i="7" s="1"/>
  <c r="C50" i="7" s="1"/>
  <c r="AH50" i="7"/>
  <c r="B49" i="2"/>
  <c r="R50" i="7" l="1"/>
  <c r="BG48" i="7"/>
  <c r="BF48" i="7"/>
  <c r="AI48" i="7"/>
  <c r="AH48" i="7"/>
  <c r="C47" i="2"/>
  <c r="B47" i="2"/>
  <c r="R48" i="7" l="1"/>
  <c r="G74" i="1"/>
  <c r="H74" i="1"/>
  <c r="I74" i="1"/>
  <c r="G75" i="1"/>
  <c r="H75" i="1"/>
  <c r="I75" i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C87" i="1"/>
  <c r="D87" i="1"/>
  <c r="E87" i="1"/>
  <c r="F87" i="1"/>
  <c r="C88" i="1"/>
  <c r="D88" i="1"/>
  <c r="E88" i="1"/>
  <c r="F88" i="1"/>
  <c r="C89" i="1"/>
  <c r="D89" i="1"/>
  <c r="E89" i="1"/>
  <c r="F89" i="1"/>
  <c r="C90" i="1"/>
  <c r="D90" i="1"/>
  <c r="E90" i="1"/>
  <c r="F90" i="1"/>
  <c r="P58" i="10" l="1"/>
  <c r="O58" i="10"/>
  <c r="P61" i="10"/>
  <c r="O61" i="10"/>
  <c r="P60" i="10"/>
  <c r="O60" i="10"/>
  <c r="P59" i="10"/>
  <c r="O59" i="10"/>
  <c r="M61" i="2"/>
  <c r="L61" i="2"/>
  <c r="M60" i="2"/>
  <c r="L60" i="2"/>
  <c r="M59" i="2"/>
  <c r="L59" i="2"/>
  <c r="M58" i="2"/>
  <c r="L58" i="2"/>
  <c r="M61" i="1"/>
  <c r="L61" i="1"/>
  <c r="Q58" i="10" l="1"/>
  <c r="Q61" i="10"/>
  <c r="Q59" i="10"/>
  <c r="Q60" i="10"/>
  <c r="B61" i="10"/>
  <c r="C61" i="10"/>
  <c r="G61" i="10"/>
  <c r="J61" i="10"/>
  <c r="M61" i="10"/>
  <c r="B62" i="3"/>
  <c r="C62" i="3"/>
  <c r="D62" i="3"/>
  <c r="E62" i="3"/>
  <c r="F62" i="3"/>
  <c r="G62" i="3"/>
  <c r="D61" i="10" l="1"/>
  <c r="R62" i="7" l="1"/>
  <c r="B62" i="7" s="1"/>
  <c r="S62" i="7"/>
  <c r="C62" i="7" s="1"/>
  <c r="T62" i="7"/>
  <c r="D62" i="7" s="1"/>
  <c r="U62" i="7"/>
  <c r="E62" i="7" s="1"/>
  <c r="V62" i="7"/>
  <c r="F62" i="7" s="1"/>
  <c r="W62" i="7"/>
  <c r="G62" i="7" s="1"/>
  <c r="X62" i="7"/>
  <c r="H62" i="7" s="1"/>
  <c r="Y62" i="7"/>
  <c r="I62" i="7" s="1"/>
  <c r="B62" i="6"/>
  <c r="C62" i="6"/>
  <c r="D62" i="6"/>
  <c r="E62" i="6"/>
  <c r="F62" i="6"/>
  <c r="G62" i="6"/>
  <c r="H62" i="6"/>
  <c r="I62" i="6"/>
  <c r="B61" i="2"/>
  <c r="C61" i="2"/>
  <c r="C61" i="1"/>
  <c r="B61" i="1"/>
  <c r="B90" i="1" s="1"/>
  <c r="K61" i="2" l="1"/>
  <c r="G90" i="1"/>
  <c r="I90" i="1"/>
  <c r="H90" i="1"/>
  <c r="J90" i="1"/>
  <c r="K61" i="1"/>
  <c r="L60" i="1"/>
  <c r="M60" i="1"/>
  <c r="B60" i="10"/>
  <c r="C60" i="10"/>
  <c r="G60" i="10"/>
  <c r="J60" i="10"/>
  <c r="M60" i="10"/>
  <c r="B61" i="3"/>
  <c r="C61" i="3"/>
  <c r="D61" i="3"/>
  <c r="E61" i="3"/>
  <c r="F61" i="3"/>
  <c r="G61" i="3"/>
  <c r="T61" i="7"/>
  <c r="D61" i="7" s="1"/>
  <c r="U61" i="7"/>
  <c r="E61" i="7" s="1"/>
  <c r="V61" i="7"/>
  <c r="F61" i="7" s="1"/>
  <c r="W61" i="7"/>
  <c r="G61" i="7" s="1"/>
  <c r="X61" i="7"/>
  <c r="H61" i="7" s="1"/>
  <c r="Y61" i="7"/>
  <c r="I61" i="7" s="1"/>
  <c r="S61" i="7"/>
  <c r="C61" i="7" s="1"/>
  <c r="R61" i="7"/>
  <c r="B61" i="7" s="1"/>
  <c r="B60" i="2"/>
  <c r="C60" i="2"/>
  <c r="B60" i="1"/>
  <c r="B89" i="1" s="1"/>
  <c r="C60" i="1"/>
  <c r="K60" i="1" s="1"/>
  <c r="I89" i="1" l="1"/>
  <c r="H89" i="1"/>
  <c r="G89" i="1"/>
  <c r="K60" i="2"/>
  <c r="J89" i="1"/>
  <c r="D60" i="10"/>
  <c r="M59" i="1"/>
  <c r="L59" i="1"/>
  <c r="B59" i="10"/>
  <c r="C59" i="10"/>
  <c r="G59" i="10"/>
  <c r="J59" i="10"/>
  <c r="M59" i="10"/>
  <c r="B60" i="3"/>
  <c r="C60" i="3"/>
  <c r="D60" i="3"/>
  <c r="E60" i="3"/>
  <c r="F60" i="3"/>
  <c r="G60" i="3"/>
  <c r="R60" i="7"/>
  <c r="B60" i="7" s="1"/>
  <c r="S60" i="7"/>
  <c r="C60" i="7" s="1"/>
  <c r="T60" i="7"/>
  <c r="D60" i="7" s="1"/>
  <c r="U60" i="7"/>
  <c r="E60" i="7" s="1"/>
  <c r="V60" i="7"/>
  <c r="F60" i="7" s="1"/>
  <c r="W60" i="7"/>
  <c r="G60" i="7" s="1"/>
  <c r="X60" i="7"/>
  <c r="H60" i="7" s="1"/>
  <c r="Y60" i="7"/>
  <c r="I60" i="7" s="1"/>
  <c r="B60" i="6"/>
  <c r="C60" i="6"/>
  <c r="D60" i="6"/>
  <c r="E60" i="6"/>
  <c r="F60" i="6"/>
  <c r="G60" i="6"/>
  <c r="H60" i="6"/>
  <c r="I60" i="6"/>
  <c r="B59" i="2"/>
  <c r="C59" i="2"/>
  <c r="B59" i="1"/>
  <c r="B88" i="1" s="1"/>
  <c r="C59" i="1"/>
  <c r="K59" i="1" s="1"/>
  <c r="H88" i="1" l="1"/>
  <c r="I88" i="1"/>
  <c r="G88" i="1"/>
  <c r="K59" i="2"/>
  <c r="J88" i="1"/>
  <c r="D59" i="10"/>
  <c r="L58" i="1"/>
  <c r="M58" i="1"/>
  <c r="B58" i="10"/>
  <c r="C58" i="10"/>
  <c r="G58" i="10"/>
  <c r="J58" i="10"/>
  <c r="M58" i="10"/>
  <c r="B59" i="3"/>
  <c r="C59" i="3"/>
  <c r="D59" i="3"/>
  <c r="E59" i="3"/>
  <c r="F59" i="3"/>
  <c r="G59" i="3"/>
  <c r="R59" i="7"/>
  <c r="B59" i="7" s="1"/>
  <c r="S59" i="7"/>
  <c r="C59" i="7" s="1"/>
  <c r="T59" i="7"/>
  <c r="D59" i="7" s="1"/>
  <c r="U59" i="7"/>
  <c r="E59" i="7" s="1"/>
  <c r="V59" i="7"/>
  <c r="F59" i="7" s="1"/>
  <c r="W59" i="7"/>
  <c r="G59" i="7" s="1"/>
  <c r="X59" i="7"/>
  <c r="H59" i="7" s="1"/>
  <c r="Y59" i="7"/>
  <c r="I59" i="7" s="1"/>
  <c r="B59" i="6"/>
  <c r="C59" i="6"/>
  <c r="D59" i="6"/>
  <c r="E59" i="6"/>
  <c r="F59" i="6"/>
  <c r="G59" i="6"/>
  <c r="H59" i="6"/>
  <c r="I59" i="6"/>
  <c r="C58" i="2"/>
  <c r="K58" i="2" s="1"/>
  <c r="B58" i="2"/>
  <c r="C58" i="1"/>
  <c r="B58" i="1"/>
  <c r="B87" i="1" s="1"/>
  <c r="G87" i="1" l="1"/>
  <c r="I87" i="1"/>
  <c r="H87" i="1"/>
  <c r="K58" i="1"/>
  <c r="J87" i="1"/>
  <c r="D58" i="10"/>
  <c r="J86" i="1"/>
  <c r="P57" i="10" l="1"/>
  <c r="O57" i="10"/>
  <c r="P56" i="10"/>
  <c r="O56" i="10"/>
  <c r="P55" i="10"/>
  <c r="O55" i="10"/>
  <c r="P54" i="10"/>
  <c r="O54" i="10"/>
  <c r="P53" i="10"/>
  <c r="O53" i="10"/>
  <c r="P52" i="10"/>
  <c r="O52" i="10"/>
  <c r="P51" i="10"/>
  <c r="O51" i="10"/>
  <c r="M56" i="10"/>
  <c r="J56" i="10"/>
  <c r="G56" i="10"/>
  <c r="D56" i="10"/>
  <c r="G57" i="3"/>
  <c r="F57" i="3"/>
  <c r="E57" i="3"/>
  <c r="D57" i="3"/>
  <c r="C57" i="3"/>
  <c r="B57" i="3"/>
  <c r="Y57" i="7"/>
  <c r="I57" i="7" s="1"/>
  <c r="X57" i="7"/>
  <c r="H57" i="7" s="1"/>
  <c r="W57" i="7"/>
  <c r="G57" i="7" s="1"/>
  <c r="V57" i="7"/>
  <c r="F57" i="7" s="1"/>
  <c r="U57" i="7"/>
  <c r="E57" i="7" s="1"/>
  <c r="T57" i="7"/>
  <c r="D57" i="7" s="1"/>
  <c r="S57" i="7"/>
  <c r="C57" i="7" s="1"/>
  <c r="R57" i="7"/>
  <c r="B57" i="7" s="1"/>
  <c r="I57" i="6"/>
  <c r="H57" i="6"/>
  <c r="G57" i="6"/>
  <c r="F57" i="6"/>
  <c r="E57" i="6"/>
  <c r="D57" i="6"/>
  <c r="C57" i="6"/>
  <c r="B57" i="6"/>
  <c r="K56" i="2"/>
  <c r="L56" i="2"/>
  <c r="M56" i="2"/>
  <c r="K57" i="2"/>
  <c r="L57" i="2"/>
  <c r="M57" i="2"/>
  <c r="M57" i="1"/>
  <c r="L57" i="1"/>
  <c r="K57" i="1"/>
  <c r="M56" i="1"/>
  <c r="L56" i="1"/>
  <c r="K56" i="1"/>
  <c r="M55" i="1"/>
  <c r="L55" i="1"/>
  <c r="K55" i="1"/>
  <c r="C57" i="10"/>
  <c r="B57" i="10"/>
  <c r="K55" i="2"/>
  <c r="L55" i="2"/>
  <c r="M55" i="2"/>
  <c r="J85" i="1"/>
  <c r="M55" i="10"/>
  <c r="J55" i="10"/>
  <c r="G55" i="10"/>
  <c r="D55" i="10"/>
  <c r="F58" i="3"/>
  <c r="E58" i="3"/>
  <c r="D58" i="3"/>
  <c r="AA56" i="3"/>
  <c r="Z56" i="3"/>
  <c r="U56" i="3"/>
  <c r="T56" i="3"/>
  <c r="B56" i="3" s="1"/>
  <c r="O56" i="3"/>
  <c r="N56" i="3"/>
  <c r="I56" i="3"/>
  <c r="H56" i="3"/>
  <c r="G56" i="3"/>
  <c r="F56" i="3"/>
  <c r="E56" i="3"/>
  <c r="D56" i="3"/>
  <c r="S58" i="7"/>
  <c r="C58" i="7" s="1"/>
  <c r="R58" i="7"/>
  <c r="B58" i="7" s="1"/>
  <c r="Y56" i="7"/>
  <c r="I56" i="7" s="1"/>
  <c r="X56" i="7"/>
  <c r="H56" i="7" s="1"/>
  <c r="W56" i="7"/>
  <c r="G56" i="7" s="1"/>
  <c r="V56" i="7"/>
  <c r="U56" i="7"/>
  <c r="T56" i="7"/>
  <c r="D56" i="7" s="1"/>
  <c r="S56" i="7"/>
  <c r="C56" i="7" s="1"/>
  <c r="R56" i="7"/>
  <c r="B56" i="7" s="1"/>
  <c r="F56" i="7"/>
  <c r="E56" i="7"/>
  <c r="C58" i="6"/>
  <c r="B58" i="6"/>
  <c r="I56" i="6"/>
  <c r="H56" i="6"/>
  <c r="G56" i="6"/>
  <c r="F56" i="6"/>
  <c r="E56" i="6"/>
  <c r="D56" i="6"/>
  <c r="C56" i="6"/>
  <c r="B56" i="6"/>
  <c r="M57" i="10"/>
  <c r="J57" i="10"/>
  <c r="G57" i="10"/>
  <c r="M54" i="10"/>
  <c r="J54" i="10"/>
  <c r="G54" i="10"/>
  <c r="D54" i="10"/>
  <c r="M53" i="10"/>
  <c r="J53" i="10"/>
  <c r="G53" i="10"/>
  <c r="D53" i="10"/>
  <c r="M52" i="10"/>
  <c r="J52" i="10"/>
  <c r="G52" i="10"/>
  <c r="D52" i="10"/>
  <c r="M51" i="10"/>
  <c r="J51" i="10"/>
  <c r="G51" i="10"/>
  <c r="D51" i="10"/>
  <c r="P50" i="10"/>
  <c r="O50" i="10"/>
  <c r="M50" i="10"/>
  <c r="J50" i="10"/>
  <c r="G50" i="10"/>
  <c r="D50" i="10"/>
  <c r="P49" i="10"/>
  <c r="O49" i="10"/>
  <c r="M49" i="10"/>
  <c r="J49" i="10"/>
  <c r="G49" i="10"/>
  <c r="D49" i="10"/>
  <c r="P48" i="10"/>
  <c r="O48" i="10"/>
  <c r="M48" i="10"/>
  <c r="J48" i="10"/>
  <c r="G48" i="10"/>
  <c r="D48" i="10"/>
  <c r="P47" i="10"/>
  <c r="O47" i="10"/>
  <c r="M47" i="10"/>
  <c r="J47" i="10"/>
  <c r="G47" i="10"/>
  <c r="D47" i="10"/>
  <c r="P46" i="10"/>
  <c r="O46" i="10"/>
  <c r="M46" i="10"/>
  <c r="J46" i="10"/>
  <c r="G46" i="10"/>
  <c r="D46" i="10"/>
  <c r="P45" i="10"/>
  <c r="O45" i="10"/>
  <c r="M45" i="10"/>
  <c r="J45" i="10"/>
  <c r="G45" i="10"/>
  <c r="D45" i="10"/>
  <c r="P44" i="10"/>
  <c r="O44" i="10"/>
  <c r="Q44" i="10" s="1"/>
  <c r="M44" i="10"/>
  <c r="J44" i="10"/>
  <c r="G44" i="10"/>
  <c r="D44" i="10"/>
  <c r="P43" i="10"/>
  <c r="O43" i="10"/>
  <c r="Q43" i="10" s="1"/>
  <c r="P42" i="10"/>
  <c r="O42" i="10"/>
  <c r="P41" i="10"/>
  <c r="O41" i="10"/>
  <c r="P40" i="10"/>
  <c r="O40" i="10"/>
  <c r="P39" i="10"/>
  <c r="O39" i="10"/>
  <c r="P38" i="10"/>
  <c r="O38" i="10"/>
  <c r="P37" i="10"/>
  <c r="O37" i="10"/>
  <c r="P36" i="10"/>
  <c r="O36" i="10"/>
  <c r="P35" i="10"/>
  <c r="O35" i="10"/>
  <c r="P34" i="10"/>
  <c r="O34" i="10"/>
  <c r="Q34" i="10" s="1"/>
  <c r="P33" i="10"/>
  <c r="O33" i="10"/>
  <c r="P32" i="10"/>
  <c r="O32" i="10"/>
  <c r="P31" i="10"/>
  <c r="O31" i="10"/>
  <c r="P30" i="10"/>
  <c r="O30" i="10"/>
  <c r="P29" i="10"/>
  <c r="O29" i="10"/>
  <c r="P28" i="10"/>
  <c r="O28" i="10"/>
  <c r="P27" i="10"/>
  <c r="O27" i="10"/>
  <c r="P26" i="10"/>
  <c r="O26" i="10"/>
  <c r="Q26" i="10" s="1"/>
  <c r="M26" i="10"/>
  <c r="J26" i="10"/>
  <c r="G26" i="10"/>
  <c r="P25" i="10"/>
  <c r="O25" i="10"/>
  <c r="M25" i="10"/>
  <c r="J25" i="10"/>
  <c r="G25" i="10"/>
  <c r="P24" i="10"/>
  <c r="O24" i="10"/>
  <c r="M24" i="10"/>
  <c r="J24" i="10"/>
  <c r="G24" i="10"/>
  <c r="P23" i="10"/>
  <c r="O23" i="10"/>
  <c r="Q23" i="10" s="1"/>
  <c r="M23" i="10"/>
  <c r="J23" i="10"/>
  <c r="G23" i="10"/>
  <c r="P22" i="10"/>
  <c r="Q22" i="10"/>
  <c r="O22" i="10"/>
  <c r="M22" i="10"/>
  <c r="G22" i="10"/>
  <c r="P21" i="10"/>
  <c r="O21" i="10"/>
  <c r="M21" i="10"/>
  <c r="G21" i="10"/>
  <c r="P20" i="10"/>
  <c r="O20" i="10"/>
  <c r="M20" i="10"/>
  <c r="G20" i="10"/>
  <c r="P19" i="10"/>
  <c r="O19" i="10"/>
  <c r="M19" i="10"/>
  <c r="G19" i="10"/>
  <c r="P18" i="10"/>
  <c r="O18" i="10"/>
  <c r="M18" i="10"/>
  <c r="G18" i="10"/>
  <c r="P17" i="10"/>
  <c r="O17" i="10"/>
  <c r="M17" i="10"/>
  <c r="G17" i="10"/>
  <c r="P16" i="10"/>
  <c r="Q16" i="10" s="1"/>
  <c r="O16" i="10"/>
  <c r="M16" i="10"/>
  <c r="G16" i="10"/>
  <c r="P15" i="10"/>
  <c r="O15" i="10"/>
  <c r="M15" i="10"/>
  <c r="G15" i="10"/>
  <c r="P14" i="10"/>
  <c r="O14" i="10"/>
  <c r="M14" i="10"/>
  <c r="G14" i="10"/>
  <c r="P13" i="10"/>
  <c r="O13" i="10"/>
  <c r="M13" i="10"/>
  <c r="G13" i="10"/>
  <c r="P12" i="10"/>
  <c r="O12" i="10"/>
  <c r="M12" i="10"/>
  <c r="G12" i="10"/>
  <c r="P11" i="10"/>
  <c r="O11" i="10"/>
  <c r="M11" i="10"/>
  <c r="G11" i="10"/>
  <c r="P10" i="10"/>
  <c r="Q10" i="10" s="1"/>
  <c r="O10" i="10"/>
  <c r="M10" i="10"/>
  <c r="G10" i="10"/>
  <c r="P9" i="10"/>
  <c r="O9" i="10"/>
  <c r="M9" i="10"/>
  <c r="G9" i="10"/>
  <c r="P8" i="10"/>
  <c r="O8" i="10"/>
  <c r="M8" i="10"/>
  <c r="G8" i="10"/>
  <c r="P7" i="10"/>
  <c r="O7" i="10"/>
  <c r="M7" i="10"/>
  <c r="G7" i="10"/>
  <c r="P6" i="10"/>
  <c r="O6" i="10"/>
  <c r="M6" i="10"/>
  <c r="G6" i="10"/>
  <c r="P5" i="10"/>
  <c r="O5" i="10"/>
  <c r="W58" i="7"/>
  <c r="G58" i="7" s="1"/>
  <c r="V58" i="7"/>
  <c r="F58" i="7" s="1"/>
  <c r="W55" i="7"/>
  <c r="G55" i="7" s="1"/>
  <c r="V55" i="7"/>
  <c r="F55" i="7" s="1"/>
  <c r="W54" i="7"/>
  <c r="G54" i="7" s="1"/>
  <c r="V54" i="7"/>
  <c r="F54" i="7" s="1"/>
  <c r="W53" i="7"/>
  <c r="G53" i="7" s="1"/>
  <c r="V53" i="7"/>
  <c r="F53" i="7" s="1"/>
  <c r="W52" i="7"/>
  <c r="G52" i="7" s="1"/>
  <c r="V52" i="7"/>
  <c r="F52" i="7" s="1"/>
  <c r="W51" i="7"/>
  <c r="V51" i="7"/>
  <c r="G50" i="7"/>
  <c r="W49" i="7"/>
  <c r="G49" i="7" s="1"/>
  <c r="V49" i="7"/>
  <c r="F49" i="7" s="1"/>
  <c r="W48" i="7"/>
  <c r="G48" i="7" s="1"/>
  <c r="V48" i="7"/>
  <c r="F48" i="7" s="1"/>
  <c r="W47" i="7"/>
  <c r="G47" i="7" s="1"/>
  <c r="V47" i="7"/>
  <c r="F47" i="7" s="1"/>
  <c r="W46" i="7"/>
  <c r="G46" i="7" s="1"/>
  <c r="V46" i="7"/>
  <c r="W45" i="7"/>
  <c r="V45" i="7"/>
  <c r="F45" i="7"/>
  <c r="J75" i="1"/>
  <c r="J76" i="1"/>
  <c r="J77" i="1"/>
  <c r="J78" i="1"/>
  <c r="J79" i="1"/>
  <c r="J80" i="1"/>
  <c r="J81" i="1"/>
  <c r="J82" i="1"/>
  <c r="J83" i="1"/>
  <c r="J84" i="1"/>
  <c r="J74" i="1"/>
  <c r="Y58" i="7"/>
  <c r="I58" i="7" s="1"/>
  <c r="X58" i="7"/>
  <c r="H58" i="7" s="1"/>
  <c r="U58" i="7"/>
  <c r="E58" i="7" s="1"/>
  <c r="T58" i="7"/>
  <c r="D58" i="7" s="1"/>
  <c r="Y55" i="7"/>
  <c r="I55" i="7" s="1"/>
  <c r="X55" i="7"/>
  <c r="H55" i="7"/>
  <c r="U55" i="7"/>
  <c r="E55" i="7" s="1"/>
  <c r="T55" i="7"/>
  <c r="D55" i="7" s="1"/>
  <c r="S55" i="7"/>
  <c r="C55" i="7" s="1"/>
  <c r="R55" i="7"/>
  <c r="B55" i="7"/>
  <c r="Y54" i="7"/>
  <c r="I54" i="7"/>
  <c r="X54" i="7"/>
  <c r="H54" i="7" s="1"/>
  <c r="U54" i="7"/>
  <c r="E54" i="7" s="1"/>
  <c r="T54" i="7"/>
  <c r="D54" i="7"/>
  <c r="S54" i="7"/>
  <c r="C54" i="7" s="1"/>
  <c r="R54" i="7"/>
  <c r="B54" i="7" s="1"/>
  <c r="Y53" i="7"/>
  <c r="I53" i="7"/>
  <c r="X53" i="7"/>
  <c r="H53" i="7" s="1"/>
  <c r="U53" i="7"/>
  <c r="E53" i="7" s="1"/>
  <c r="T53" i="7"/>
  <c r="D53" i="7" s="1"/>
  <c r="S53" i="7"/>
  <c r="C53" i="7" s="1"/>
  <c r="R53" i="7"/>
  <c r="B53" i="7" s="1"/>
  <c r="Y52" i="7"/>
  <c r="I52" i="7"/>
  <c r="X52" i="7"/>
  <c r="H52" i="7" s="1"/>
  <c r="U52" i="7"/>
  <c r="E52" i="7" s="1"/>
  <c r="T52" i="7"/>
  <c r="D52" i="7" s="1"/>
  <c r="S52" i="7"/>
  <c r="C52" i="7" s="1"/>
  <c r="R52" i="7"/>
  <c r="B52" i="7" s="1"/>
  <c r="I51" i="7"/>
  <c r="X51" i="7"/>
  <c r="H51" i="7" s="1"/>
  <c r="U51" i="7"/>
  <c r="E51" i="7" s="1"/>
  <c r="T51" i="7"/>
  <c r="D51" i="7" s="1"/>
  <c r="S51" i="7"/>
  <c r="C51" i="7" s="1"/>
  <c r="R51" i="7"/>
  <c r="B51" i="7" s="1"/>
  <c r="G51" i="7"/>
  <c r="F51" i="7"/>
  <c r="H50" i="7"/>
  <c r="E50" i="7"/>
  <c r="D50" i="7"/>
  <c r="B50" i="7"/>
  <c r="F50" i="7"/>
  <c r="Y49" i="7"/>
  <c r="I49" i="7" s="1"/>
  <c r="X49" i="7"/>
  <c r="H49" i="7" s="1"/>
  <c r="U49" i="7"/>
  <c r="E49" i="7" s="1"/>
  <c r="T49" i="7"/>
  <c r="D49" i="7" s="1"/>
  <c r="S49" i="7"/>
  <c r="C49" i="7" s="1"/>
  <c r="R49" i="7"/>
  <c r="B49" i="7" s="1"/>
  <c r="Y48" i="7"/>
  <c r="I48" i="7" s="1"/>
  <c r="X48" i="7"/>
  <c r="H48" i="7" s="1"/>
  <c r="U48" i="7"/>
  <c r="E48" i="7" s="1"/>
  <c r="T48" i="7"/>
  <c r="D48" i="7" s="1"/>
  <c r="S48" i="7"/>
  <c r="C48" i="7" s="1"/>
  <c r="B48" i="7"/>
  <c r="Y47" i="7"/>
  <c r="I47" i="7" s="1"/>
  <c r="X47" i="7"/>
  <c r="H47" i="7" s="1"/>
  <c r="U47" i="7"/>
  <c r="E47" i="7" s="1"/>
  <c r="T47" i="7"/>
  <c r="D47" i="7" s="1"/>
  <c r="S47" i="7"/>
  <c r="C47" i="7" s="1"/>
  <c r="R47" i="7"/>
  <c r="B47" i="7" s="1"/>
  <c r="Y46" i="7"/>
  <c r="I46" i="7"/>
  <c r="X46" i="7"/>
  <c r="H46" i="7" s="1"/>
  <c r="U46" i="7"/>
  <c r="E46" i="7" s="1"/>
  <c r="T46" i="7"/>
  <c r="D46" i="7" s="1"/>
  <c r="S46" i="7"/>
  <c r="C46" i="7" s="1"/>
  <c r="R46" i="7"/>
  <c r="B46" i="7"/>
  <c r="F46" i="7"/>
  <c r="Y45" i="7"/>
  <c r="I45" i="7"/>
  <c r="X45" i="7"/>
  <c r="H45" i="7" s="1"/>
  <c r="U45" i="7"/>
  <c r="T45" i="7"/>
  <c r="D45" i="7"/>
  <c r="S45" i="7"/>
  <c r="C45" i="7" s="1"/>
  <c r="R45" i="7"/>
  <c r="B45" i="7"/>
  <c r="G45" i="7"/>
  <c r="E45" i="7"/>
  <c r="Y44" i="7"/>
  <c r="I44" i="7" s="1"/>
  <c r="X44" i="7"/>
  <c r="H44" i="7" s="1"/>
  <c r="U44" i="7"/>
  <c r="E44" i="7" s="1"/>
  <c r="T44" i="7"/>
  <c r="D44" i="7" s="1"/>
  <c r="S44" i="7"/>
  <c r="C44" i="7" s="1"/>
  <c r="R44" i="7"/>
  <c r="B44" i="7" s="1"/>
  <c r="G44" i="7"/>
  <c r="F44" i="7"/>
  <c r="Y43" i="7"/>
  <c r="I43" i="7"/>
  <c r="X43" i="7"/>
  <c r="H43" i="7" s="1"/>
  <c r="U43" i="7"/>
  <c r="E43" i="7" s="1"/>
  <c r="T43" i="7"/>
  <c r="D43" i="7" s="1"/>
  <c r="S43" i="7"/>
  <c r="C43" i="7" s="1"/>
  <c r="R43" i="7"/>
  <c r="B43" i="7" s="1"/>
  <c r="G43" i="7"/>
  <c r="F43" i="7"/>
  <c r="Y42" i="7"/>
  <c r="I42" i="7" s="1"/>
  <c r="X42" i="7"/>
  <c r="H42" i="7"/>
  <c r="U42" i="7"/>
  <c r="E42" i="7" s="1"/>
  <c r="T42" i="7"/>
  <c r="D42" i="7" s="1"/>
  <c r="S42" i="7"/>
  <c r="C42" i="7" s="1"/>
  <c r="R42" i="7"/>
  <c r="B42" i="7" s="1"/>
  <c r="G42" i="7"/>
  <c r="F42" i="7"/>
  <c r="Y41" i="7"/>
  <c r="I41" i="7" s="1"/>
  <c r="X41" i="7"/>
  <c r="H41" i="7" s="1"/>
  <c r="U41" i="7"/>
  <c r="E41" i="7" s="1"/>
  <c r="T41" i="7"/>
  <c r="D41" i="7" s="1"/>
  <c r="S41" i="7"/>
  <c r="C41" i="7" s="1"/>
  <c r="R41" i="7"/>
  <c r="B41" i="7" s="1"/>
  <c r="G41" i="7"/>
  <c r="F41" i="7"/>
  <c r="Y40" i="7"/>
  <c r="I40" i="7" s="1"/>
  <c r="X40" i="7"/>
  <c r="H40" i="7" s="1"/>
  <c r="U40" i="7"/>
  <c r="E40" i="7" s="1"/>
  <c r="T40" i="7"/>
  <c r="D40" i="7" s="1"/>
  <c r="S40" i="7"/>
  <c r="C40" i="7" s="1"/>
  <c r="R40" i="7"/>
  <c r="B40" i="7" s="1"/>
  <c r="G40" i="7"/>
  <c r="F40" i="7"/>
  <c r="Y39" i="7"/>
  <c r="I39" i="7" s="1"/>
  <c r="X39" i="7"/>
  <c r="H39" i="7"/>
  <c r="U39" i="7"/>
  <c r="E39" i="7" s="1"/>
  <c r="T39" i="7"/>
  <c r="D39" i="7" s="1"/>
  <c r="S39" i="7"/>
  <c r="C39" i="7" s="1"/>
  <c r="R39" i="7"/>
  <c r="B39" i="7" s="1"/>
  <c r="G39" i="7"/>
  <c r="F39" i="7"/>
  <c r="Y38" i="7"/>
  <c r="I38" i="7" s="1"/>
  <c r="X38" i="7"/>
  <c r="H38" i="7" s="1"/>
  <c r="U38" i="7"/>
  <c r="E38" i="7" s="1"/>
  <c r="T38" i="7"/>
  <c r="D38" i="7" s="1"/>
  <c r="S38" i="7"/>
  <c r="C38" i="7" s="1"/>
  <c r="R38" i="7"/>
  <c r="B38" i="7" s="1"/>
  <c r="G38" i="7"/>
  <c r="F38" i="7"/>
  <c r="Y37" i="7"/>
  <c r="I37" i="7" s="1"/>
  <c r="X37" i="7"/>
  <c r="H37" i="7"/>
  <c r="U37" i="7"/>
  <c r="E37" i="7" s="1"/>
  <c r="T37" i="7"/>
  <c r="D37" i="7" s="1"/>
  <c r="S37" i="7"/>
  <c r="C37" i="7" s="1"/>
  <c r="R37" i="7"/>
  <c r="B37" i="7" s="1"/>
  <c r="G37" i="7"/>
  <c r="F37" i="7"/>
  <c r="Y36" i="7"/>
  <c r="I36" i="7" s="1"/>
  <c r="X36" i="7"/>
  <c r="H36" i="7" s="1"/>
  <c r="U36" i="7"/>
  <c r="E36" i="7" s="1"/>
  <c r="T36" i="7"/>
  <c r="D36" i="7" s="1"/>
  <c r="S36" i="7"/>
  <c r="C36" i="7" s="1"/>
  <c r="R36" i="7"/>
  <c r="B36" i="7" s="1"/>
  <c r="G36" i="7"/>
  <c r="F36" i="7"/>
  <c r="Y35" i="7"/>
  <c r="I35" i="7" s="1"/>
  <c r="X35" i="7"/>
  <c r="H35" i="7" s="1"/>
  <c r="U35" i="7"/>
  <c r="E35" i="7" s="1"/>
  <c r="T35" i="7"/>
  <c r="D35" i="7" s="1"/>
  <c r="S35" i="7"/>
  <c r="C35" i="7" s="1"/>
  <c r="R35" i="7"/>
  <c r="B35" i="7" s="1"/>
  <c r="G35" i="7"/>
  <c r="F35" i="7"/>
  <c r="Y34" i="7"/>
  <c r="I34" i="7" s="1"/>
  <c r="X34" i="7"/>
  <c r="H34" i="7" s="1"/>
  <c r="U34" i="7"/>
  <c r="E34" i="7" s="1"/>
  <c r="T34" i="7"/>
  <c r="D34" i="7" s="1"/>
  <c r="S34" i="7"/>
  <c r="C34" i="7"/>
  <c r="R34" i="7"/>
  <c r="B34" i="7" s="1"/>
  <c r="G34" i="7"/>
  <c r="F34" i="7"/>
  <c r="Y33" i="7"/>
  <c r="I33" i="7" s="1"/>
  <c r="X33" i="7"/>
  <c r="H33" i="7" s="1"/>
  <c r="U33" i="7"/>
  <c r="E33" i="7" s="1"/>
  <c r="T33" i="7"/>
  <c r="D33" i="7" s="1"/>
  <c r="S33" i="7"/>
  <c r="C33" i="7" s="1"/>
  <c r="R33" i="7"/>
  <c r="B33" i="7" s="1"/>
  <c r="G33" i="7"/>
  <c r="F33" i="7"/>
  <c r="Y32" i="7"/>
  <c r="I32" i="7" s="1"/>
  <c r="X32" i="7"/>
  <c r="H32" i="7" s="1"/>
  <c r="U32" i="7"/>
  <c r="E32" i="7" s="1"/>
  <c r="T32" i="7"/>
  <c r="D32" i="7" s="1"/>
  <c r="S32" i="7"/>
  <c r="C32" i="7" s="1"/>
  <c r="R32" i="7"/>
  <c r="B32" i="7" s="1"/>
  <c r="G32" i="7"/>
  <c r="F32" i="7"/>
  <c r="Y31" i="7"/>
  <c r="I31" i="7" s="1"/>
  <c r="X31" i="7"/>
  <c r="H31" i="7" s="1"/>
  <c r="U31" i="7"/>
  <c r="E31" i="7" s="1"/>
  <c r="T31" i="7"/>
  <c r="D31" i="7" s="1"/>
  <c r="S31" i="7"/>
  <c r="C31" i="7" s="1"/>
  <c r="R31" i="7"/>
  <c r="B31" i="7" s="1"/>
  <c r="G31" i="7"/>
  <c r="F31" i="7"/>
  <c r="Y30" i="7"/>
  <c r="I30" i="7" s="1"/>
  <c r="X30" i="7"/>
  <c r="H30" i="7" s="1"/>
  <c r="U30" i="7"/>
  <c r="E30" i="7" s="1"/>
  <c r="T30" i="7"/>
  <c r="D30" i="7" s="1"/>
  <c r="S30" i="7"/>
  <c r="C30" i="7" s="1"/>
  <c r="R30" i="7"/>
  <c r="B30" i="7" s="1"/>
  <c r="G30" i="7"/>
  <c r="F30" i="7"/>
  <c r="Y29" i="7"/>
  <c r="I29" i="7" s="1"/>
  <c r="X29" i="7"/>
  <c r="H29" i="7" s="1"/>
  <c r="U29" i="7"/>
  <c r="E29" i="7" s="1"/>
  <c r="T29" i="7"/>
  <c r="D29" i="7" s="1"/>
  <c r="S29" i="7"/>
  <c r="C29" i="7" s="1"/>
  <c r="R29" i="7"/>
  <c r="B29" i="7" s="1"/>
  <c r="G29" i="7"/>
  <c r="F29" i="7"/>
  <c r="Y28" i="7"/>
  <c r="I28" i="7" s="1"/>
  <c r="X28" i="7"/>
  <c r="H28" i="7" s="1"/>
  <c r="U28" i="7"/>
  <c r="E28" i="7" s="1"/>
  <c r="T28" i="7"/>
  <c r="D28" i="7" s="1"/>
  <c r="S28" i="7"/>
  <c r="C28" i="7" s="1"/>
  <c r="R28" i="7"/>
  <c r="B28" i="7" s="1"/>
  <c r="G28" i="7"/>
  <c r="F28" i="7"/>
  <c r="Y27" i="7"/>
  <c r="I27" i="7" s="1"/>
  <c r="X27" i="7"/>
  <c r="H27" i="7" s="1"/>
  <c r="U27" i="7"/>
  <c r="E27" i="7" s="1"/>
  <c r="T27" i="7"/>
  <c r="D27" i="7" s="1"/>
  <c r="S27" i="7"/>
  <c r="C27" i="7" s="1"/>
  <c r="R27" i="7"/>
  <c r="B27" i="7" s="1"/>
  <c r="G27" i="7"/>
  <c r="F27" i="7"/>
  <c r="Y26" i="7"/>
  <c r="I26" i="7" s="1"/>
  <c r="X26" i="7"/>
  <c r="H26" i="7" s="1"/>
  <c r="U26" i="7"/>
  <c r="E26" i="7" s="1"/>
  <c r="T26" i="7"/>
  <c r="D26" i="7" s="1"/>
  <c r="S26" i="7"/>
  <c r="C26" i="7" s="1"/>
  <c r="R26" i="7"/>
  <c r="B26" i="7" s="1"/>
  <c r="G26" i="7"/>
  <c r="F26" i="7"/>
  <c r="Y25" i="7"/>
  <c r="I25" i="7" s="1"/>
  <c r="X25" i="7"/>
  <c r="H25" i="7" s="1"/>
  <c r="U25" i="7"/>
  <c r="E25" i="7" s="1"/>
  <c r="T25" i="7"/>
  <c r="D25" i="7" s="1"/>
  <c r="S25" i="7"/>
  <c r="C25" i="7" s="1"/>
  <c r="R25" i="7"/>
  <c r="B25" i="7" s="1"/>
  <c r="G25" i="7"/>
  <c r="F25" i="7"/>
  <c r="Y24" i="7"/>
  <c r="I24" i="7" s="1"/>
  <c r="X24" i="7"/>
  <c r="H24" i="7" s="1"/>
  <c r="U24" i="7"/>
  <c r="E24" i="7" s="1"/>
  <c r="T24" i="7"/>
  <c r="D24" i="7" s="1"/>
  <c r="S24" i="7"/>
  <c r="R24" i="7"/>
  <c r="B24" i="7"/>
  <c r="G24" i="7"/>
  <c r="F24" i="7"/>
  <c r="C24" i="7"/>
  <c r="Y23" i="7"/>
  <c r="I23" i="7" s="1"/>
  <c r="X23" i="7"/>
  <c r="H23" i="7" s="1"/>
  <c r="U23" i="7"/>
  <c r="E23" i="7" s="1"/>
  <c r="T23" i="7"/>
  <c r="D23" i="7" s="1"/>
  <c r="S23" i="7"/>
  <c r="C23" i="7" s="1"/>
  <c r="R23" i="7"/>
  <c r="B23" i="7" s="1"/>
  <c r="G23" i="7"/>
  <c r="F23" i="7"/>
  <c r="Y22" i="7"/>
  <c r="I22" i="7" s="1"/>
  <c r="X22" i="7"/>
  <c r="H22" i="7" s="1"/>
  <c r="U22" i="7"/>
  <c r="E22" i="7" s="1"/>
  <c r="T22" i="7"/>
  <c r="D22" i="7" s="1"/>
  <c r="S22" i="7"/>
  <c r="C22" i="7"/>
  <c r="R22" i="7"/>
  <c r="B22" i="7" s="1"/>
  <c r="G22" i="7"/>
  <c r="F22" i="7"/>
  <c r="Y21" i="7"/>
  <c r="I21" i="7" s="1"/>
  <c r="X21" i="7"/>
  <c r="H21" i="7" s="1"/>
  <c r="U21" i="7"/>
  <c r="E21" i="7" s="1"/>
  <c r="T21" i="7"/>
  <c r="D21" i="7"/>
  <c r="S21" i="7"/>
  <c r="C21" i="7" s="1"/>
  <c r="R21" i="7"/>
  <c r="B21" i="7"/>
  <c r="G21" i="7"/>
  <c r="F21" i="7"/>
  <c r="Y20" i="7"/>
  <c r="I20" i="7" s="1"/>
  <c r="X20" i="7"/>
  <c r="H20" i="7" s="1"/>
  <c r="U20" i="7"/>
  <c r="E20" i="7" s="1"/>
  <c r="T20" i="7"/>
  <c r="D20" i="7" s="1"/>
  <c r="S20" i="7"/>
  <c r="C20" i="7" s="1"/>
  <c r="R20" i="7"/>
  <c r="B20" i="7" s="1"/>
  <c r="G20" i="7"/>
  <c r="F20" i="7"/>
  <c r="Y19" i="7"/>
  <c r="I19" i="7" s="1"/>
  <c r="X19" i="7"/>
  <c r="H19" i="7" s="1"/>
  <c r="U19" i="7"/>
  <c r="E19" i="7" s="1"/>
  <c r="T19" i="7"/>
  <c r="D19" i="7"/>
  <c r="S19" i="7"/>
  <c r="C19" i="7" s="1"/>
  <c r="R19" i="7"/>
  <c r="B19" i="7" s="1"/>
  <c r="G19" i="7"/>
  <c r="F19" i="7"/>
  <c r="Y18" i="7"/>
  <c r="I18" i="7" s="1"/>
  <c r="X18" i="7"/>
  <c r="H18" i="7" s="1"/>
  <c r="U18" i="7"/>
  <c r="E18" i="7" s="1"/>
  <c r="T18" i="7"/>
  <c r="D18" i="7" s="1"/>
  <c r="S18" i="7"/>
  <c r="C18" i="7" s="1"/>
  <c r="R18" i="7"/>
  <c r="B18" i="7" s="1"/>
  <c r="G18" i="7"/>
  <c r="F18" i="7"/>
  <c r="Y17" i="7"/>
  <c r="I17" i="7" s="1"/>
  <c r="X17" i="7"/>
  <c r="H17" i="7" s="1"/>
  <c r="U17" i="7"/>
  <c r="E17" i="7" s="1"/>
  <c r="T17" i="7"/>
  <c r="D17" i="7" s="1"/>
  <c r="S17" i="7"/>
  <c r="C17" i="7" s="1"/>
  <c r="R17" i="7"/>
  <c r="B17" i="7" s="1"/>
  <c r="G17" i="7"/>
  <c r="F17" i="7"/>
  <c r="Y16" i="7"/>
  <c r="I16" i="7" s="1"/>
  <c r="X16" i="7"/>
  <c r="H16" i="7" s="1"/>
  <c r="U16" i="7"/>
  <c r="E16" i="7" s="1"/>
  <c r="T16" i="7"/>
  <c r="D16" i="7" s="1"/>
  <c r="S16" i="7"/>
  <c r="C16" i="7" s="1"/>
  <c r="R16" i="7"/>
  <c r="B16" i="7" s="1"/>
  <c r="G16" i="7"/>
  <c r="F16" i="7"/>
  <c r="Y15" i="7"/>
  <c r="I15" i="7" s="1"/>
  <c r="X15" i="7"/>
  <c r="H15" i="7" s="1"/>
  <c r="U15" i="7"/>
  <c r="E15" i="7" s="1"/>
  <c r="T15" i="7"/>
  <c r="D15" i="7" s="1"/>
  <c r="S15" i="7"/>
  <c r="C15" i="7" s="1"/>
  <c r="R15" i="7"/>
  <c r="B15" i="7" s="1"/>
  <c r="G15" i="7"/>
  <c r="F15" i="7"/>
  <c r="Y14" i="7"/>
  <c r="I14" i="7" s="1"/>
  <c r="X14" i="7"/>
  <c r="H14" i="7" s="1"/>
  <c r="U14" i="7"/>
  <c r="E14" i="7" s="1"/>
  <c r="T14" i="7"/>
  <c r="D14" i="7" s="1"/>
  <c r="S14" i="7"/>
  <c r="C14" i="7" s="1"/>
  <c r="R14" i="7"/>
  <c r="B14" i="7" s="1"/>
  <c r="G14" i="7"/>
  <c r="F14" i="7"/>
  <c r="Y13" i="7"/>
  <c r="I13" i="7" s="1"/>
  <c r="X13" i="7"/>
  <c r="H13" i="7" s="1"/>
  <c r="U13" i="7"/>
  <c r="E13" i="7" s="1"/>
  <c r="T13" i="7"/>
  <c r="D13" i="7" s="1"/>
  <c r="S13" i="7"/>
  <c r="C13" i="7" s="1"/>
  <c r="R13" i="7"/>
  <c r="B13" i="7" s="1"/>
  <c r="G13" i="7"/>
  <c r="F13" i="7"/>
  <c r="Y12" i="7"/>
  <c r="I12" i="7" s="1"/>
  <c r="X12" i="7"/>
  <c r="H12" i="7" s="1"/>
  <c r="U12" i="7"/>
  <c r="E12" i="7" s="1"/>
  <c r="T12" i="7"/>
  <c r="D12" i="7" s="1"/>
  <c r="S12" i="7"/>
  <c r="C12" i="7" s="1"/>
  <c r="R12" i="7"/>
  <c r="B12" i="7" s="1"/>
  <c r="G12" i="7"/>
  <c r="F12" i="7"/>
  <c r="Y11" i="7"/>
  <c r="I11" i="7" s="1"/>
  <c r="X11" i="7"/>
  <c r="H11" i="7" s="1"/>
  <c r="U11" i="7"/>
  <c r="E11" i="7" s="1"/>
  <c r="T11" i="7"/>
  <c r="D11" i="7" s="1"/>
  <c r="S11" i="7"/>
  <c r="C11" i="7" s="1"/>
  <c r="R11" i="7"/>
  <c r="B11" i="7" s="1"/>
  <c r="G11" i="7"/>
  <c r="F11" i="7"/>
  <c r="Y10" i="7"/>
  <c r="I10" i="7" s="1"/>
  <c r="X10" i="7"/>
  <c r="H10" i="7" s="1"/>
  <c r="U10" i="7"/>
  <c r="E10" i="7" s="1"/>
  <c r="T10" i="7"/>
  <c r="D10" i="7" s="1"/>
  <c r="S10" i="7"/>
  <c r="C10" i="7" s="1"/>
  <c r="R10" i="7"/>
  <c r="B10" i="7" s="1"/>
  <c r="G10" i="7"/>
  <c r="F10" i="7"/>
  <c r="Y9" i="7"/>
  <c r="I9" i="7" s="1"/>
  <c r="X9" i="7"/>
  <c r="H9" i="7" s="1"/>
  <c r="U9" i="7"/>
  <c r="E9" i="7" s="1"/>
  <c r="T9" i="7"/>
  <c r="D9" i="7" s="1"/>
  <c r="S9" i="7"/>
  <c r="C9" i="7" s="1"/>
  <c r="R9" i="7"/>
  <c r="B9" i="7"/>
  <c r="G9" i="7"/>
  <c r="F9" i="7"/>
  <c r="Y8" i="7"/>
  <c r="I8" i="7" s="1"/>
  <c r="X8" i="7"/>
  <c r="H8" i="7" s="1"/>
  <c r="U8" i="7"/>
  <c r="E8" i="7" s="1"/>
  <c r="T8" i="7"/>
  <c r="D8" i="7" s="1"/>
  <c r="S8" i="7"/>
  <c r="C8" i="7" s="1"/>
  <c r="R8" i="7"/>
  <c r="B8" i="7" s="1"/>
  <c r="G8" i="7"/>
  <c r="F8" i="7"/>
  <c r="Y7" i="7"/>
  <c r="I7" i="7" s="1"/>
  <c r="X7" i="7"/>
  <c r="H7" i="7" s="1"/>
  <c r="U7" i="7"/>
  <c r="E7" i="7" s="1"/>
  <c r="T7" i="7"/>
  <c r="D7" i="7" s="1"/>
  <c r="S7" i="7"/>
  <c r="C7" i="7" s="1"/>
  <c r="R7" i="7"/>
  <c r="B7" i="7"/>
  <c r="G7" i="7"/>
  <c r="F7" i="7"/>
  <c r="Y6" i="7"/>
  <c r="I6" i="7" s="1"/>
  <c r="X6" i="7"/>
  <c r="H6" i="7" s="1"/>
  <c r="U6" i="7"/>
  <c r="E6" i="7" s="1"/>
  <c r="T6" i="7"/>
  <c r="D6" i="7" s="1"/>
  <c r="S6" i="7"/>
  <c r="C6" i="7" s="1"/>
  <c r="R6" i="7"/>
  <c r="B6" i="7" s="1"/>
  <c r="G6" i="7"/>
  <c r="F6" i="7"/>
  <c r="B6" i="6"/>
  <c r="I58" i="6"/>
  <c r="H58" i="6"/>
  <c r="G58" i="6"/>
  <c r="F58" i="6"/>
  <c r="E58" i="6"/>
  <c r="D58" i="6"/>
  <c r="I55" i="6"/>
  <c r="H55" i="6"/>
  <c r="G55" i="6"/>
  <c r="F55" i="6"/>
  <c r="E55" i="6"/>
  <c r="D55" i="6"/>
  <c r="C55" i="6"/>
  <c r="B55" i="6"/>
  <c r="I54" i="6"/>
  <c r="H54" i="6"/>
  <c r="G54" i="6"/>
  <c r="F54" i="6"/>
  <c r="E54" i="6"/>
  <c r="D54" i="6"/>
  <c r="C54" i="6"/>
  <c r="B54" i="6"/>
  <c r="I53" i="6"/>
  <c r="H53" i="6"/>
  <c r="G53" i="6"/>
  <c r="F53" i="6"/>
  <c r="E53" i="6"/>
  <c r="D53" i="6"/>
  <c r="C53" i="6"/>
  <c r="B53" i="6"/>
  <c r="I52" i="6"/>
  <c r="H52" i="6"/>
  <c r="G52" i="6"/>
  <c r="F52" i="6"/>
  <c r="E52" i="6"/>
  <c r="D52" i="6"/>
  <c r="C52" i="6"/>
  <c r="B52" i="6"/>
  <c r="I51" i="6"/>
  <c r="H51" i="6"/>
  <c r="G51" i="6"/>
  <c r="F51" i="6"/>
  <c r="E51" i="6"/>
  <c r="D51" i="6"/>
  <c r="C51" i="6"/>
  <c r="B51" i="6"/>
  <c r="I50" i="6"/>
  <c r="H50" i="6"/>
  <c r="G50" i="6"/>
  <c r="F50" i="6"/>
  <c r="E50" i="6"/>
  <c r="D50" i="6"/>
  <c r="C50" i="6"/>
  <c r="B50" i="6"/>
  <c r="I49" i="6"/>
  <c r="H49" i="6"/>
  <c r="G49" i="6"/>
  <c r="F49" i="6"/>
  <c r="E49" i="6"/>
  <c r="D49" i="6"/>
  <c r="C49" i="6"/>
  <c r="B49" i="6"/>
  <c r="I48" i="6"/>
  <c r="H48" i="6"/>
  <c r="G48" i="6"/>
  <c r="F48" i="6"/>
  <c r="E48" i="6"/>
  <c r="D48" i="6"/>
  <c r="C48" i="6"/>
  <c r="B48" i="6"/>
  <c r="I47" i="6"/>
  <c r="H47" i="6"/>
  <c r="G47" i="6"/>
  <c r="F47" i="6"/>
  <c r="E47" i="6"/>
  <c r="D47" i="6"/>
  <c r="C47" i="6"/>
  <c r="B47" i="6"/>
  <c r="I46" i="6"/>
  <c r="H46" i="6"/>
  <c r="G46" i="6"/>
  <c r="F46" i="6"/>
  <c r="E46" i="6"/>
  <c r="D46" i="6"/>
  <c r="C46" i="6"/>
  <c r="B46" i="6"/>
  <c r="I45" i="6"/>
  <c r="H45" i="6"/>
  <c r="G45" i="6"/>
  <c r="F45" i="6"/>
  <c r="E45" i="6"/>
  <c r="D45" i="6"/>
  <c r="C45" i="6"/>
  <c r="B45" i="6"/>
  <c r="I44" i="6"/>
  <c r="H44" i="6"/>
  <c r="G44" i="6"/>
  <c r="F44" i="6"/>
  <c r="E44" i="6"/>
  <c r="D44" i="6"/>
  <c r="C44" i="6"/>
  <c r="B44" i="6"/>
  <c r="I43" i="6"/>
  <c r="H43" i="6"/>
  <c r="G43" i="6"/>
  <c r="F43" i="6"/>
  <c r="E43" i="6"/>
  <c r="D43" i="6"/>
  <c r="C43" i="6"/>
  <c r="B43" i="6"/>
  <c r="I42" i="6"/>
  <c r="H42" i="6"/>
  <c r="G42" i="6"/>
  <c r="F42" i="6"/>
  <c r="E42" i="6"/>
  <c r="D42" i="6"/>
  <c r="C42" i="6"/>
  <c r="B42" i="6"/>
  <c r="I41" i="6"/>
  <c r="H41" i="6"/>
  <c r="G41" i="6"/>
  <c r="F41" i="6"/>
  <c r="E41" i="6"/>
  <c r="D41" i="6"/>
  <c r="C41" i="6"/>
  <c r="B41" i="6"/>
  <c r="I40" i="6"/>
  <c r="H40" i="6"/>
  <c r="G40" i="6"/>
  <c r="F40" i="6"/>
  <c r="E40" i="6"/>
  <c r="D40" i="6"/>
  <c r="C40" i="6"/>
  <c r="B40" i="6"/>
  <c r="I39" i="6"/>
  <c r="H39" i="6"/>
  <c r="G39" i="6"/>
  <c r="F39" i="6"/>
  <c r="E39" i="6"/>
  <c r="D39" i="6"/>
  <c r="C39" i="6"/>
  <c r="B39" i="6"/>
  <c r="I38" i="6"/>
  <c r="H38" i="6"/>
  <c r="G38" i="6"/>
  <c r="F38" i="6"/>
  <c r="E38" i="6"/>
  <c r="D38" i="6"/>
  <c r="C38" i="6"/>
  <c r="B38" i="6"/>
  <c r="I37" i="6"/>
  <c r="H37" i="6"/>
  <c r="G37" i="6"/>
  <c r="F37" i="6"/>
  <c r="E37" i="6"/>
  <c r="D37" i="6"/>
  <c r="C37" i="6"/>
  <c r="B37" i="6"/>
  <c r="I36" i="6"/>
  <c r="H36" i="6"/>
  <c r="G36" i="6"/>
  <c r="F36" i="6"/>
  <c r="E36" i="6"/>
  <c r="D36" i="6"/>
  <c r="C36" i="6"/>
  <c r="B36" i="6"/>
  <c r="I35" i="6"/>
  <c r="H35" i="6"/>
  <c r="G35" i="6"/>
  <c r="F35" i="6"/>
  <c r="E35" i="6"/>
  <c r="D35" i="6"/>
  <c r="C35" i="6"/>
  <c r="B35" i="6"/>
  <c r="I34" i="6"/>
  <c r="H34" i="6"/>
  <c r="G34" i="6"/>
  <c r="F34" i="6"/>
  <c r="E34" i="6"/>
  <c r="D34" i="6"/>
  <c r="C34" i="6"/>
  <c r="B34" i="6"/>
  <c r="I33" i="6"/>
  <c r="H33" i="6"/>
  <c r="G33" i="6"/>
  <c r="F33" i="6"/>
  <c r="E33" i="6"/>
  <c r="D33" i="6"/>
  <c r="C33" i="6"/>
  <c r="B33" i="6"/>
  <c r="I32" i="6"/>
  <c r="H32" i="6"/>
  <c r="G32" i="6"/>
  <c r="F32" i="6"/>
  <c r="E32" i="6"/>
  <c r="D32" i="6"/>
  <c r="C32" i="6"/>
  <c r="B32" i="6"/>
  <c r="I31" i="6"/>
  <c r="H31" i="6"/>
  <c r="G31" i="6"/>
  <c r="F31" i="6"/>
  <c r="E31" i="6"/>
  <c r="D31" i="6"/>
  <c r="C31" i="6"/>
  <c r="B31" i="6"/>
  <c r="I30" i="6"/>
  <c r="H30" i="6"/>
  <c r="G30" i="6"/>
  <c r="F30" i="6"/>
  <c r="E30" i="6"/>
  <c r="D30" i="6"/>
  <c r="C30" i="6"/>
  <c r="B30" i="6"/>
  <c r="I29" i="6"/>
  <c r="H29" i="6"/>
  <c r="G29" i="6"/>
  <c r="F29" i="6"/>
  <c r="E29" i="6"/>
  <c r="D29" i="6"/>
  <c r="C29" i="6"/>
  <c r="B29" i="6"/>
  <c r="I28" i="6"/>
  <c r="H28" i="6"/>
  <c r="G28" i="6"/>
  <c r="F28" i="6"/>
  <c r="E28" i="6"/>
  <c r="D28" i="6"/>
  <c r="C28" i="6"/>
  <c r="B28" i="6"/>
  <c r="I27" i="6"/>
  <c r="H27" i="6"/>
  <c r="G27" i="6"/>
  <c r="F27" i="6"/>
  <c r="E27" i="6"/>
  <c r="D27" i="6"/>
  <c r="C27" i="6"/>
  <c r="B27" i="6"/>
  <c r="I26" i="6"/>
  <c r="H26" i="6"/>
  <c r="G26" i="6"/>
  <c r="F26" i="6"/>
  <c r="E26" i="6"/>
  <c r="D26" i="6"/>
  <c r="C26" i="6"/>
  <c r="B26" i="6"/>
  <c r="I25" i="6"/>
  <c r="H25" i="6"/>
  <c r="G25" i="6"/>
  <c r="F25" i="6"/>
  <c r="E25" i="6"/>
  <c r="D25" i="6"/>
  <c r="C25" i="6"/>
  <c r="B25" i="6"/>
  <c r="I24" i="6"/>
  <c r="H24" i="6"/>
  <c r="G24" i="6"/>
  <c r="F24" i="6"/>
  <c r="E24" i="6"/>
  <c r="D24" i="6"/>
  <c r="C24" i="6"/>
  <c r="B24" i="6"/>
  <c r="I23" i="6"/>
  <c r="H23" i="6"/>
  <c r="G23" i="6"/>
  <c r="F23" i="6"/>
  <c r="E23" i="6"/>
  <c r="D23" i="6"/>
  <c r="C23" i="6"/>
  <c r="B23" i="6"/>
  <c r="I22" i="6"/>
  <c r="H22" i="6"/>
  <c r="G22" i="6"/>
  <c r="F22" i="6"/>
  <c r="E22" i="6"/>
  <c r="D22" i="6"/>
  <c r="C22" i="6"/>
  <c r="B22" i="6"/>
  <c r="I21" i="6"/>
  <c r="H21" i="6"/>
  <c r="G21" i="6"/>
  <c r="F21" i="6"/>
  <c r="E21" i="6"/>
  <c r="D21" i="6"/>
  <c r="C21" i="6"/>
  <c r="B21" i="6"/>
  <c r="I20" i="6"/>
  <c r="H20" i="6"/>
  <c r="G20" i="6"/>
  <c r="F20" i="6"/>
  <c r="E20" i="6"/>
  <c r="D20" i="6"/>
  <c r="C20" i="6"/>
  <c r="B20" i="6"/>
  <c r="I19" i="6"/>
  <c r="H19" i="6"/>
  <c r="G19" i="6"/>
  <c r="F19" i="6"/>
  <c r="E19" i="6"/>
  <c r="D19" i="6"/>
  <c r="C19" i="6"/>
  <c r="B19" i="6"/>
  <c r="I18" i="6"/>
  <c r="H18" i="6"/>
  <c r="G18" i="6"/>
  <c r="F18" i="6"/>
  <c r="E18" i="6"/>
  <c r="D18" i="6"/>
  <c r="C18" i="6"/>
  <c r="B18" i="6"/>
  <c r="I17" i="6"/>
  <c r="H17" i="6"/>
  <c r="G17" i="6"/>
  <c r="F17" i="6"/>
  <c r="E17" i="6"/>
  <c r="D17" i="6"/>
  <c r="C17" i="6"/>
  <c r="B17" i="6"/>
  <c r="I16" i="6"/>
  <c r="H16" i="6"/>
  <c r="G16" i="6"/>
  <c r="F16" i="6"/>
  <c r="E16" i="6"/>
  <c r="D16" i="6"/>
  <c r="C16" i="6"/>
  <c r="B16" i="6"/>
  <c r="I15" i="6"/>
  <c r="H15" i="6"/>
  <c r="G15" i="6"/>
  <c r="F15" i="6"/>
  <c r="E15" i="6"/>
  <c r="D15" i="6"/>
  <c r="C15" i="6"/>
  <c r="B15" i="6"/>
  <c r="I14" i="6"/>
  <c r="H14" i="6"/>
  <c r="G14" i="6"/>
  <c r="F14" i="6"/>
  <c r="E14" i="6"/>
  <c r="D14" i="6"/>
  <c r="C14" i="6"/>
  <c r="B14" i="6"/>
  <c r="I13" i="6"/>
  <c r="H13" i="6"/>
  <c r="G13" i="6"/>
  <c r="F13" i="6"/>
  <c r="E13" i="6"/>
  <c r="D13" i="6"/>
  <c r="C13" i="6"/>
  <c r="B13" i="6"/>
  <c r="I12" i="6"/>
  <c r="H12" i="6"/>
  <c r="G12" i="6"/>
  <c r="F12" i="6"/>
  <c r="E12" i="6"/>
  <c r="D12" i="6"/>
  <c r="C12" i="6"/>
  <c r="B12" i="6"/>
  <c r="I11" i="6"/>
  <c r="H11" i="6"/>
  <c r="G11" i="6"/>
  <c r="F11" i="6"/>
  <c r="E11" i="6"/>
  <c r="D11" i="6"/>
  <c r="C11" i="6"/>
  <c r="B11" i="6"/>
  <c r="I10" i="6"/>
  <c r="H10" i="6"/>
  <c r="G10" i="6"/>
  <c r="F10" i="6"/>
  <c r="E10" i="6"/>
  <c r="D10" i="6"/>
  <c r="C10" i="6"/>
  <c r="B10" i="6"/>
  <c r="I9" i="6"/>
  <c r="H9" i="6"/>
  <c r="G9" i="6"/>
  <c r="F9" i="6"/>
  <c r="E9" i="6"/>
  <c r="D9" i="6"/>
  <c r="C9" i="6"/>
  <c r="B9" i="6"/>
  <c r="I8" i="6"/>
  <c r="H8" i="6"/>
  <c r="G8" i="6"/>
  <c r="F8" i="6"/>
  <c r="E8" i="6"/>
  <c r="D8" i="6"/>
  <c r="C8" i="6"/>
  <c r="B8" i="6"/>
  <c r="I7" i="6"/>
  <c r="H7" i="6"/>
  <c r="G7" i="6"/>
  <c r="F7" i="6"/>
  <c r="E7" i="6"/>
  <c r="D7" i="6"/>
  <c r="C7" i="6"/>
  <c r="B7" i="6"/>
  <c r="I6" i="6"/>
  <c r="H6" i="6"/>
  <c r="G6" i="6"/>
  <c r="F6" i="6"/>
  <c r="E6" i="6"/>
  <c r="D6" i="6"/>
  <c r="C6" i="6"/>
  <c r="M54" i="2"/>
  <c r="L54" i="2"/>
  <c r="K54" i="2"/>
  <c r="M53" i="2"/>
  <c r="L53" i="2"/>
  <c r="K53" i="2"/>
  <c r="M52" i="2"/>
  <c r="L52" i="2"/>
  <c r="K52" i="2"/>
  <c r="M51" i="2"/>
  <c r="L51" i="2"/>
  <c r="K51" i="2"/>
  <c r="M50" i="2"/>
  <c r="L50" i="2"/>
  <c r="K50" i="2"/>
  <c r="M49" i="2"/>
  <c r="L49" i="2"/>
  <c r="K49" i="2"/>
  <c r="M48" i="2"/>
  <c r="L48" i="2"/>
  <c r="K48" i="2"/>
  <c r="M47" i="2"/>
  <c r="L47" i="2"/>
  <c r="K47" i="2"/>
  <c r="M46" i="2"/>
  <c r="L46" i="2"/>
  <c r="K46" i="2"/>
  <c r="M45" i="2"/>
  <c r="L45" i="2"/>
  <c r="K45" i="2"/>
  <c r="M44" i="2"/>
  <c r="L44" i="2"/>
  <c r="K44" i="2"/>
  <c r="M43" i="2"/>
  <c r="L43" i="2"/>
  <c r="K43" i="2"/>
  <c r="M42" i="2"/>
  <c r="L42" i="2"/>
  <c r="K42" i="2"/>
  <c r="M41" i="2"/>
  <c r="L41" i="2"/>
  <c r="K41" i="2"/>
  <c r="M40" i="2"/>
  <c r="L40" i="2"/>
  <c r="K40" i="2"/>
  <c r="M39" i="2"/>
  <c r="L39" i="2"/>
  <c r="K39" i="2"/>
  <c r="M38" i="2"/>
  <c r="L38" i="2"/>
  <c r="K38" i="2"/>
  <c r="M37" i="2"/>
  <c r="L37" i="2"/>
  <c r="K37" i="2"/>
  <c r="M36" i="2"/>
  <c r="L36" i="2"/>
  <c r="K36" i="2"/>
  <c r="M35" i="2"/>
  <c r="L35" i="2"/>
  <c r="K35" i="2"/>
  <c r="M34" i="2"/>
  <c r="L34" i="2"/>
  <c r="K34" i="2"/>
  <c r="M33" i="2"/>
  <c r="L33" i="2"/>
  <c r="K33" i="2"/>
  <c r="M32" i="2"/>
  <c r="L32" i="2"/>
  <c r="K32" i="2"/>
  <c r="M31" i="2"/>
  <c r="L31" i="2"/>
  <c r="K31" i="2"/>
  <c r="M30" i="2"/>
  <c r="L30" i="2"/>
  <c r="K30" i="2"/>
  <c r="M29" i="2"/>
  <c r="L29" i="2"/>
  <c r="K29" i="2"/>
  <c r="M28" i="2"/>
  <c r="L28" i="2"/>
  <c r="K28" i="2"/>
  <c r="M27" i="2"/>
  <c r="L27" i="2"/>
  <c r="K27" i="2"/>
  <c r="M26" i="2"/>
  <c r="L26" i="2"/>
  <c r="K26" i="2"/>
  <c r="M25" i="2"/>
  <c r="L25" i="2"/>
  <c r="K25" i="2"/>
  <c r="M24" i="2"/>
  <c r="L24" i="2"/>
  <c r="K24" i="2"/>
  <c r="M23" i="2"/>
  <c r="L23" i="2"/>
  <c r="K23" i="2"/>
  <c r="M22" i="2"/>
  <c r="L22" i="2"/>
  <c r="K22" i="2"/>
  <c r="M21" i="2"/>
  <c r="L21" i="2"/>
  <c r="K21" i="2"/>
  <c r="M20" i="2"/>
  <c r="L20" i="2"/>
  <c r="K20" i="2"/>
  <c r="M19" i="2"/>
  <c r="L19" i="2"/>
  <c r="K19" i="2"/>
  <c r="M18" i="2"/>
  <c r="L18" i="2"/>
  <c r="K18" i="2"/>
  <c r="M17" i="2"/>
  <c r="L17" i="2"/>
  <c r="K17" i="2"/>
  <c r="M16" i="2"/>
  <c r="L16" i="2"/>
  <c r="K16" i="2"/>
  <c r="M15" i="2"/>
  <c r="L15" i="2"/>
  <c r="K15" i="2"/>
  <c r="M14" i="2"/>
  <c r="L14" i="2"/>
  <c r="K14" i="2"/>
  <c r="M13" i="2"/>
  <c r="L13" i="2"/>
  <c r="K13" i="2"/>
  <c r="M12" i="2"/>
  <c r="L12" i="2"/>
  <c r="K12" i="2"/>
  <c r="M11" i="2"/>
  <c r="L11" i="2"/>
  <c r="K11" i="2"/>
  <c r="M10" i="2"/>
  <c r="L10" i="2"/>
  <c r="K10" i="2"/>
  <c r="M9" i="2"/>
  <c r="L9" i="2"/>
  <c r="K9" i="2"/>
  <c r="M8" i="2"/>
  <c r="L8" i="2"/>
  <c r="K8" i="2"/>
  <c r="M7" i="2"/>
  <c r="L7" i="2"/>
  <c r="K7" i="2"/>
  <c r="M6" i="2"/>
  <c r="L6" i="2"/>
  <c r="K6" i="2"/>
  <c r="M5" i="2"/>
  <c r="L5" i="2"/>
  <c r="K5" i="2"/>
  <c r="M54" i="1"/>
  <c r="L54" i="1"/>
  <c r="K54" i="1"/>
  <c r="M53" i="1"/>
  <c r="L53" i="1"/>
  <c r="K53" i="1"/>
  <c r="M52" i="1"/>
  <c r="L52" i="1"/>
  <c r="K52" i="1"/>
  <c r="M51" i="1"/>
  <c r="L51" i="1"/>
  <c r="K51" i="1"/>
  <c r="M50" i="1"/>
  <c r="L50" i="1"/>
  <c r="K50" i="1"/>
  <c r="M49" i="1"/>
  <c r="L49" i="1"/>
  <c r="K49" i="1"/>
  <c r="M48" i="1"/>
  <c r="L48" i="1"/>
  <c r="K48" i="1"/>
  <c r="M47" i="1"/>
  <c r="L47" i="1"/>
  <c r="K47" i="1"/>
  <c r="M46" i="1"/>
  <c r="L46" i="1"/>
  <c r="K46" i="1"/>
  <c r="M45" i="1"/>
  <c r="L45" i="1"/>
  <c r="K45" i="1"/>
  <c r="M44" i="1"/>
  <c r="L44" i="1"/>
  <c r="K44" i="1"/>
  <c r="M43" i="1"/>
  <c r="L43" i="1"/>
  <c r="K43" i="1"/>
  <c r="M42" i="1"/>
  <c r="L42" i="1"/>
  <c r="K42" i="1"/>
  <c r="M41" i="1"/>
  <c r="L41" i="1"/>
  <c r="K41" i="1"/>
  <c r="M40" i="1"/>
  <c r="L40" i="1"/>
  <c r="K40" i="1"/>
  <c r="M39" i="1"/>
  <c r="L39" i="1"/>
  <c r="K39" i="1"/>
  <c r="M38" i="1"/>
  <c r="L38" i="1"/>
  <c r="K38" i="1"/>
  <c r="M37" i="1"/>
  <c r="L37" i="1"/>
  <c r="K37" i="1"/>
  <c r="M36" i="1"/>
  <c r="L36" i="1"/>
  <c r="K36" i="1"/>
  <c r="M35" i="1"/>
  <c r="L35" i="1"/>
  <c r="K35" i="1"/>
  <c r="M34" i="1"/>
  <c r="L34" i="1"/>
  <c r="K34" i="1"/>
  <c r="M33" i="1"/>
  <c r="L33" i="1"/>
  <c r="K33" i="1"/>
  <c r="M32" i="1"/>
  <c r="L32" i="1"/>
  <c r="K32" i="1"/>
  <c r="M31" i="1"/>
  <c r="L31" i="1"/>
  <c r="K31" i="1"/>
  <c r="M30" i="1"/>
  <c r="L30" i="1"/>
  <c r="K30" i="1"/>
  <c r="M29" i="1"/>
  <c r="L29" i="1"/>
  <c r="K29" i="1"/>
  <c r="M28" i="1"/>
  <c r="L28" i="1"/>
  <c r="K28" i="1"/>
  <c r="M27" i="1"/>
  <c r="L27" i="1"/>
  <c r="K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K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C58" i="3"/>
  <c r="B58" i="3"/>
  <c r="G58" i="3"/>
  <c r="AA55" i="3"/>
  <c r="Z55" i="3"/>
  <c r="U55" i="3"/>
  <c r="T55" i="3"/>
  <c r="O55" i="3"/>
  <c r="N55" i="3"/>
  <c r="I55" i="3"/>
  <c r="H55" i="3"/>
  <c r="G55" i="3"/>
  <c r="F55" i="3"/>
  <c r="E55" i="3"/>
  <c r="D55" i="3"/>
  <c r="Z7" i="3"/>
  <c r="AA7" i="3"/>
  <c r="Z8" i="3"/>
  <c r="AA8" i="3"/>
  <c r="Z9" i="3"/>
  <c r="AA9" i="3"/>
  <c r="Z10" i="3"/>
  <c r="AA10" i="3"/>
  <c r="Z11" i="3"/>
  <c r="AA11" i="3"/>
  <c r="Z12" i="3"/>
  <c r="AA12" i="3"/>
  <c r="Z13" i="3"/>
  <c r="AA13" i="3"/>
  <c r="Z14" i="3"/>
  <c r="AA14" i="3"/>
  <c r="Z15" i="3"/>
  <c r="AA15" i="3"/>
  <c r="Z16" i="3"/>
  <c r="AA16" i="3"/>
  <c r="Z17" i="3"/>
  <c r="AA17" i="3"/>
  <c r="Z18" i="3"/>
  <c r="AA18" i="3"/>
  <c r="Z19" i="3"/>
  <c r="AA19" i="3"/>
  <c r="T7" i="3"/>
  <c r="U7" i="3"/>
  <c r="T8" i="3"/>
  <c r="U8" i="3"/>
  <c r="T9" i="3"/>
  <c r="U9" i="3"/>
  <c r="T10" i="3"/>
  <c r="U10" i="3"/>
  <c r="T11" i="3"/>
  <c r="U11" i="3"/>
  <c r="T12" i="3"/>
  <c r="U12" i="3"/>
  <c r="T13" i="3"/>
  <c r="U13" i="3"/>
  <c r="T14" i="3"/>
  <c r="U14" i="3"/>
  <c r="T15" i="3"/>
  <c r="U15" i="3"/>
  <c r="T16" i="3"/>
  <c r="U16" i="3"/>
  <c r="T17" i="3"/>
  <c r="U17" i="3"/>
  <c r="T18" i="3"/>
  <c r="B18" i="3" s="1"/>
  <c r="U18" i="3"/>
  <c r="T19" i="3"/>
  <c r="U19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D7" i="3"/>
  <c r="E7" i="3"/>
  <c r="F7" i="3"/>
  <c r="G7" i="3"/>
  <c r="H7" i="3"/>
  <c r="I7" i="3"/>
  <c r="D8" i="3"/>
  <c r="E8" i="3"/>
  <c r="F8" i="3"/>
  <c r="G8" i="3"/>
  <c r="H8" i="3"/>
  <c r="I8" i="3"/>
  <c r="D9" i="3"/>
  <c r="E9" i="3"/>
  <c r="F9" i="3"/>
  <c r="G9" i="3"/>
  <c r="H9" i="3"/>
  <c r="I9" i="3"/>
  <c r="C9" i="3" s="1"/>
  <c r="D10" i="3"/>
  <c r="E10" i="3"/>
  <c r="F10" i="3"/>
  <c r="G10" i="3"/>
  <c r="H10" i="3"/>
  <c r="I10" i="3"/>
  <c r="D11" i="3"/>
  <c r="E11" i="3"/>
  <c r="F11" i="3"/>
  <c r="G11" i="3"/>
  <c r="H11" i="3"/>
  <c r="I11" i="3"/>
  <c r="D12" i="3"/>
  <c r="E12" i="3"/>
  <c r="F12" i="3"/>
  <c r="G12" i="3"/>
  <c r="H12" i="3"/>
  <c r="I12" i="3"/>
  <c r="D13" i="3"/>
  <c r="E13" i="3"/>
  <c r="F13" i="3"/>
  <c r="G13" i="3"/>
  <c r="H13" i="3"/>
  <c r="I13" i="3"/>
  <c r="D14" i="3"/>
  <c r="E14" i="3"/>
  <c r="F14" i="3"/>
  <c r="G14" i="3"/>
  <c r="H14" i="3"/>
  <c r="I14" i="3"/>
  <c r="D15" i="3"/>
  <c r="E15" i="3"/>
  <c r="F15" i="3"/>
  <c r="G15" i="3"/>
  <c r="H15" i="3"/>
  <c r="B15" i="3" s="1"/>
  <c r="I15" i="3"/>
  <c r="D16" i="3"/>
  <c r="E16" i="3"/>
  <c r="F16" i="3"/>
  <c r="G16" i="3"/>
  <c r="H16" i="3"/>
  <c r="I16" i="3"/>
  <c r="C16" i="3" s="1"/>
  <c r="D17" i="3"/>
  <c r="E17" i="3"/>
  <c r="F17" i="3"/>
  <c r="G17" i="3"/>
  <c r="H17" i="3"/>
  <c r="I17" i="3"/>
  <c r="D18" i="3"/>
  <c r="E18" i="3"/>
  <c r="F18" i="3"/>
  <c r="G18" i="3"/>
  <c r="H18" i="3"/>
  <c r="I18" i="3"/>
  <c r="D19" i="3"/>
  <c r="E19" i="3"/>
  <c r="F19" i="3"/>
  <c r="G19" i="3"/>
  <c r="H19" i="3"/>
  <c r="B19" i="3" s="1"/>
  <c r="I19" i="3"/>
  <c r="Z20" i="3"/>
  <c r="AA20" i="3"/>
  <c r="T20" i="3"/>
  <c r="U20" i="3"/>
  <c r="N20" i="3"/>
  <c r="O20" i="3"/>
  <c r="D20" i="3"/>
  <c r="E20" i="3"/>
  <c r="F20" i="3"/>
  <c r="G20" i="3"/>
  <c r="H20" i="3"/>
  <c r="I20" i="3"/>
  <c r="D45" i="3"/>
  <c r="E45" i="3"/>
  <c r="F45" i="3"/>
  <c r="G45" i="3"/>
  <c r="D46" i="3"/>
  <c r="E46" i="3"/>
  <c r="F46" i="3"/>
  <c r="G46" i="3"/>
  <c r="D47" i="3"/>
  <c r="E47" i="3"/>
  <c r="F47" i="3"/>
  <c r="G47" i="3"/>
  <c r="D48" i="3"/>
  <c r="E48" i="3"/>
  <c r="F48" i="3"/>
  <c r="G48" i="3"/>
  <c r="D50" i="3"/>
  <c r="E50" i="3"/>
  <c r="F50" i="3"/>
  <c r="G50" i="3"/>
  <c r="D51" i="3"/>
  <c r="E51" i="3"/>
  <c r="F51" i="3"/>
  <c r="G51" i="3"/>
  <c r="D52" i="3"/>
  <c r="E52" i="3"/>
  <c r="F52" i="3"/>
  <c r="G52" i="3"/>
  <c r="D53" i="3"/>
  <c r="E53" i="3"/>
  <c r="F53" i="3"/>
  <c r="G53" i="3"/>
  <c r="D54" i="3"/>
  <c r="E54" i="3"/>
  <c r="F54" i="3"/>
  <c r="G54" i="3"/>
  <c r="D21" i="3"/>
  <c r="E21" i="3"/>
  <c r="F21" i="3"/>
  <c r="G21" i="3"/>
  <c r="D22" i="3"/>
  <c r="E22" i="3"/>
  <c r="F22" i="3"/>
  <c r="G22" i="3"/>
  <c r="D23" i="3"/>
  <c r="E23" i="3"/>
  <c r="F23" i="3"/>
  <c r="G23" i="3"/>
  <c r="N21" i="3"/>
  <c r="O21" i="3"/>
  <c r="AA54" i="3"/>
  <c r="Z54" i="3"/>
  <c r="AA53" i="3"/>
  <c r="Z53" i="3"/>
  <c r="AA52" i="3"/>
  <c r="Z52" i="3"/>
  <c r="AA51" i="3"/>
  <c r="Z51" i="3"/>
  <c r="AA50" i="3"/>
  <c r="Z50" i="3"/>
  <c r="AA48" i="3"/>
  <c r="Z48" i="3"/>
  <c r="AA47" i="3"/>
  <c r="Z47" i="3"/>
  <c r="AA46" i="3"/>
  <c r="Z46" i="3"/>
  <c r="AA45" i="3"/>
  <c r="Z45" i="3"/>
  <c r="AA27" i="3"/>
  <c r="Z27" i="3"/>
  <c r="AA26" i="3"/>
  <c r="Z26" i="3"/>
  <c r="AA25" i="3"/>
  <c r="Z25" i="3"/>
  <c r="AA24" i="3"/>
  <c r="Z24" i="3"/>
  <c r="AA23" i="3"/>
  <c r="Z23" i="3"/>
  <c r="AA22" i="3"/>
  <c r="Z22" i="3"/>
  <c r="AA21" i="3"/>
  <c r="Z21" i="3"/>
  <c r="U54" i="3"/>
  <c r="T54" i="3"/>
  <c r="U53" i="3"/>
  <c r="T53" i="3"/>
  <c r="U52" i="3"/>
  <c r="T52" i="3"/>
  <c r="U51" i="3"/>
  <c r="T51" i="3"/>
  <c r="U50" i="3"/>
  <c r="T50" i="3"/>
  <c r="U48" i="3"/>
  <c r="T48" i="3"/>
  <c r="U47" i="3"/>
  <c r="T47" i="3"/>
  <c r="U46" i="3"/>
  <c r="T46" i="3"/>
  <c r="U45" i="3"/>
  <c r="T45" i="3"/>
  <c r="U27" i="3"/>
  <c r="T27" i="3"/>
  <c r="U26" i="3"/>
  <c r="T26" i="3"/>
  <c r="U25" i="3"/>
  <c r="T25" i="3"/>
  <c r="U24" i="3"/>
  <c r="T24" i="3"/>
  <c r="U23" i="3"/>
  <c r="T23" i="3"/>
  <c r="U22" i="3"/>
  <c r="T22" i="3"/>
  <c r="U21" i="3"/>
  <c r="T21" i="3"/>
  <c r="O54" i="3"/>
  <c r="N54" i="3"/>
  <c r="O53" i="3"/>
  <c r="N53" i="3"/>
  <c r="O52" i="3"/>
  <c r="N52" i="3"/>
  <c r="O51" i="3"/>
  <c r="N51" i="3"/>
  <c r="O50" i="3"/>
  <c r="N50" i="3"/>
  <c r="O48" i="3"/>
  <c r="N48" i="3"/>
  <c r="O47" i="3"/>
  <c r="N47" i="3"/>
  <c r="O46" i="3"/>
  <c r="N46" i="3"/>
  <c r="O45" i="3"/>
  <c r="N45" i="3"/>
  <c r="O27" i="3"/>
  <c r="N27" i="3"/>
  <c r="O26" i="3"/>
  <c r="N26" i="3"/>
  <c r="O25" i="3"/>
  <c r="N25" i="3"/>
  <c r="O24" i="3"/>
  <c r="N24" i="3"/>
  <c r="O23" i="3"/>
  <c r="N23" i="3"/>
  <c r="O22" i="3"/>
  <c r="N22" i="3"/>
  <c r="H22" i="3"/>
  <c r="B22" i="3"/>
  <c r="I22" i="3"/>
  <c r="H23" i="3"/>
  <c r="I23" i="3"/>
  <c r="C23" i="3" s="1"/>
  <c r="H24" i="3"/>
  <c r="I24" i="3"/>
  <c r="H25" i="3"/>
  <c r="I25" i="3"/>
  <c r="C25" i="3" s="1"/>
  <c r="H26" i="3"/>
  <c r="I26" i="3"/>
  <c r="H27" i="3"/>
  <c r="B27" i="3"/>
  <c r="I27" i="3"/>
  <c r="H45" i="3"/>
  <c r="B45" i="3" s="1"/>
  <c r="I45" i="3"/>
  <c r="C45" i="3" s="1"/>
  <c r="H46" i="3"/>
  <c r="I46" i="3"/>
  <c r="H47" i="3"/>
  <c r="I47" i="3"/>
  <c r="C47" i="3" s="1"/>
  <c r="H48" i="3"/>
  <c r="I48" i="3"/>
  <c r="C48" i="3" s="1"/>
  <c r="H50" i="3"/>
  <c r="B50" i="3" s="1"/>
  <c r="I50" i="3"/>
  <c r="C50" i="3" s="1"/>
  <c r="H51" i="3"/>
  <c r="B51" i="3"/>
  <c r="I51" i="3"/>
  <c r="H52" i="3"/>
  <c r="B52" i="3" s="1"/>
  <c r="I52" i="3"/>
  <c r="H53" i="3"/>
  <c r="B53" i="3" s="1"/>
  <c r="I53" i="3"/>
  <c r="C53" i="3" s="1"/>
  <c r="H54" i="3"/>
  <c r="B54" i="3" s="1"/>
  <c r="I54" i="3"/>
  <c r="I21" i="3"/>
  <c r="H21" i="3"/>
  <c r="D24" i="3"/>
  <c r="E24" i="3"/>
  <c r="F24" i="3"/>
  <c r="G24" i="3"/>
  <c r="D25" i="3"/>
  <c r="E25" i="3"/>
  <c r="F25" i="3"/>
  <c r="G25" i="3"/>
  <c r="D26" i="3"/>
  <c r="E26" i="3"/>
  <c r="F26" i="3"/>
  <c r="G26" i="3"/>
  <c r="D27" i="3"/>
  <c r="E27" i="3"/>
  <c r="F27" i="3"/>
  <c r="G27" i="3"/>
  <c r="C7" i="3"/>
  <c r="D17" i="10"/>
  <c r="D11" i="10"/>
  <c r="D20" i="10"/>
  <c r="D8" i="10"/>
  <c r="D23" i="10"/>
  <c r="D15" i="10"/>
  <c r="D12" i="10"/>
  <c r="D24" i="10"/>
  <c r="D18" i="10"/>
  <c r="D10" i="10"/>
  <c r="D21" i="10"/>
  <c r="D7" i="10"/>
  <c r="D14" i="10"/>
  <c r="D19" i="10"/>
  <c r="D9" i="10"/>
  <c r="D22" i="10"/>
  <c r="D6" i="10"/>
  <c r="D13" i="10"/>
  <c r="D25" i="10"/>
  <c r="D26" i="10"/>
  <c r="D16" i="10"/>
  <c r="C52" i="3"/>
  <c r="B47" i="3"/>
  <c r="Q12" i="10" l="1"/>
  <c r="Q14" i="10"/>
  <c r="Q55" i="10"/>
  <c r="Q53" i="10"/>
  <c r="Q37" i="10"/>
  <c r="B25" i="3"/>
  <c r="C17" i="3"/>
  <c r="C13" i="3"/>
  <c r="B46" i="3"/>
  <c r="B13" i="3"/>
  <c r="B9" i="3"/>
  <c r="C46" i="3"/>
  <c r="B48" i="3"/>
  <c r="C10" i="3"/>
  <c r="B14" i="3"/>
  <c r="B10" i="3"/>
  <c r="B23" i="3"/>
  <c r="C19" i="3"/>
  <c r="C11" i="3"/>
  <c r="C18" i="3"/>
  <c r="Q46" i="10"/>
  <c r="Q45" i="10"/>
  <c r="D57" i="10"/>
  <c r="Q40" i="10"/>
  <c r="Q11" i="10"/>
  <c r="Q31" i="10"/>
  <c r="Q33" i="10"/>
  <c r="Q52" i="10"/>
  <c r="K18" i="1"/>
  <c r="Q50" i="10"/>
  <c r="Q47" i="10"/>
  <c r="Q28" i="10"/>
  <c r="Q32" i="10"/>
  <c r="Q15" i="10"/>
  <c r="Q17" i="10"/>
  <c r="Q21" i="10"/>
  <c r="Q51" i="10"/>
  <c r="Q6" i="10"/>
  <c r="Q8" i="10"/>
  <c r="Q5" i="10"/>
  <c r="Q7" i="10"/>
  <c r="Q9" i="10"/>
  <c r="Q25" i="10"/>
  <c r="Q27" i="10"/>
  <c r="Q38" i="10"/>
  <c r="Q42" i="10"/>
  <c r="Q48" i="10"/>
  <c r="Q13" i="10"/>
  <c r="Q19" i="10"/>
  <c r="Q24" i="10"/>
  <c r="Q35" i="10"/>
  <c r="Q39" i="10"/>
  <c r="Q29" i="10"/>
  <c r="Q36" i="10"/>
  <c r="Q56" i="10"/>
  <c r="Q18" i="10"/>
  <c r="Q20" i="10"/>
  <c r="Q30" i="10"/>
  <c r="Q41" i="10"/>
  <c r="Q49" i="10"/>
  <c r="Q54" i="10"/>
  <c r="Q57" i="10"/>
  <c r="C27" i="3"/>
  <c r="B24" i="3"/>
  <c r="C20" i="3"/>
  <c r="B11" i="3"/>
  <c r="B7" i="3"/>
  <c r="B12" i="3"/>
  <c r="C21" i="3"/>
  <c r="C26" i="3"/>
  <c r="C22" i="3"/>
  <c r="C24" i="3"/>
  <c r="B17" i="3"/>
  <c r="C8" i="3"/>
  <c r="B55" i="3"/>
  <c r="B26" i="3"/>
  <c r="C14" i="3"/>
  <c r="B8" i="3"/>
  <c r="B16" i="3"/>
  <c r="C54" i="3"/>
  <c r="C12" i="3"/>
  <c r="C56" i="3"/>
  <c r="B21" i="3"/>
  <c r="B20" i="3"/>
  <c r="C51" i="3"/>
  <c r="C15" i="3"/>
  <c r="C55" i="3"/>
  <c r="K24" i="1"/>
  <c r="K26" i="1"/>
  <c r="K22" i="1"/>
  <c r="K14" i="1"/>
  <c r="K6" i="1"/>
  <c r="K10" i="1"/>
  <c r="K21" i="1"/>
  <c r="K13" i="1"/>
  <c r="K9" i="1"/>
  <c r="K23" i="1"/>
  <c r="K7" i="1"/>
  <c r="K25" i="1"/>
  <c r="K19" i="1"/>
  <c r="K15" i="1"/>
  <c r="K12" i="1"/>
  <c r="K11" i="1"/>
  <c r="K8" i="1"/>
  <c r="K17" i="1"/>
  <c r="K20" i="1"/>
  <c r="K16" i="1"/>
</calcChain>
</file>

<file path=xl/sharedStrings.xml><?xml version="1.0" encoding="utf-8"?>
<sst xmlns="http://schemas.openxmlformats.org/spreadsheetml/2006/main" count="1378" uniqueCount="148">
  <si>
    <t>연도</t>
  </si>
  <si>
    <t>국립</t>
  </si>
  <si>
    <t>공립</t>
  </si>
  <si>
    <t>사립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</si>
  <si>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</si>
  <si>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</si>
  <si>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</si>
  <si>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</si>
  <si>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</si>
  <si>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</si>
  <si>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</si>
  <si>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</si>
  <si>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</si>
  <si>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</si>
  <si>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</si>
  <si>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</si>
  <si>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</si>
  <si>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</si>
  <si>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</si>
  <si>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</si>
  <si>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</si>
  <si>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</si>
  <si>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</si>
  <si>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</si>
  <si>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</si>
  <si>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</si>
  <si>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</si>
  <si>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</si>
  <si>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</si>
  <si>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</si>
  <si>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</si>
  <si>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</si>
  <si>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</si>
  <si>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</si>
  <si>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</si>
  <si>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</si>
  <si>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</si>
  <si>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</si>
  <si>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합계</t>
    <phoneticPr fontId="1" type="noConversion"/>
  </si>
  <si>
    <t>계</t>
    <phoneticPr fontId="1" type="noConversion"/>
  </si>
  <si>
    <t>여</t>
    <phoneticPr fontId="1" type="noConversion"/>
  </si>
  <si>
    <t>기타</t>
    <phoneticPr fontId="1" type="noConversion"/>
  </si>
  <si>
    <t>전임+조교+비전임</t>
  </si>
  <si>
    <t>대학 교원수에 포함</t>
  </si>
  <si>
    <t xml:space="preserve"> -</t>
    <phoneticPr fontId="1" type="noConversion"/>
  </si>
  <si>
    <t>2014</t>
  </si>
  <si>
    <t>합계</t>
    <phoneticPr fontId="1" type="noConversion"/>
  </si>
  <si>
    <t>계</t>
    <phoneticPr fontId="1" type="noConversion"/>
  </si>
  <si>
    <t xml:space="preserve"> -</t>
    <phoneticPr fontId="1" type="noConversion"/>
  </si>
  <si>
    <t>전체</t>
    <phoneticPr fontId="1" type="noConversion"/>
  </si>
  <si>
    <t>여</t>
    <phoneticPr fontId="1" type="noConversion"/>
  </si>
  <si>
    <t>계</t>
    <phoneticPr fontId="1" type="noConversion"/>
  </si>
  <si>
    <t>여</t>
    <phoneticPr fontId="1" type="noConversion"/>
  </si>
  <si>
    <t>계</t>
    <phoneticPr fontId="1" type="noConversion"/>
  </si>
  <si>
    <t>대학원 설립별 전임교원수</t>
    <phoneticPr fontId="1" type="noConversion"/>
  </si>
  <si>
    <t>대학원 설립별 비전임교원수</t>
    <phoneticPr fontId="1" type="noConversion"/>
  </si>
  <si>
    <t>총(학)장</t>
    <phoneticPr fontId="1" type="noConversion"/>
  </si>
  <si>
    <t>교수</t>
    <phoneticPr fontId="1" type="noConversion"/>
  </si>
  <si>
    <t>부교수</t>
    <phoneticPr fontId="1" type="noConversion"/>
  </si>
  <si>
    <t>조교수</t>
    <phoneticPr fontId="1" type="noConversion"/>
  </si>
  <si>
    <t>전임강사</t>
    <phoneticPr fontId="1" type="noConversion"/>
  </si>
  <si>
    <t>합계</t>
    <phoneticPr fontId="1" type="noConversion"/>
  </si>
  <si>
    <t>여</t>
    <phoneticPr fontId="1" type="noConversion"/>
  </si>
  <si>
    <t>대학원 직위별 전임교원수</t>
    <phoneticPr fontId="1" type="noConversion"/>
  </si>
  <si>
    <t>비전임 전체 교원 + 조교</t>
    <phoneticPr fontId="1" type="noConversion"/>
  </si>
  <si>
    <t>조교</t>
    <phoneticPr fontId="1" type="noConversion"/>
  </si>
  <si>
    <t>시간강사</t>
    <phoneticPr fontId="1" type="noConversion"/>
  </si>
  <si>
    <t>겸임교수</t>
    <phoneticPr fontId="1" type="noConversion"/>
  </si>
  <si>
    <t>명예교수</t>
    <phoneticPr fontId="1" type="noConversion"/>
  </si>
  <si>
    <t>대학원 직위별 비전임교원수</t>
    <phoneticPr fontId="1" type="noConversion"/>
  </si>
  <si>
    <t>연도</t>
    <phoneticPr fontId="1" type="noConversion"/>
  </si>
  <si>
    <t>박사</t>
    <phoneticPr fontId="1" type="noConversion"/>
  </si>
  <si>
    <t>석사</t>
    <phoneticPr fontId="1" type="noConversion"/>
  </si>
  <si>
    <t>학사</t>
    <phoneticPr fontId="1" type="noConversion"/>
  </si>
  <si>
    <t>기타</t>
    <phoneticPr fontId="1" type="noConversion"/>
  </si>
  <si>
    <t>합계에 포함된 교원 범위</t>
    <phoneticPr fontId="1" type="noConversion"/>
  </si>
  <si>
    <t>국내</t>
    <phoneticPr fontId="1" type="noConversion"/>
  </si>
  <si>
    <t>국외</t>
    <phoneticPr fontId="1" type="noConversion"/>
  </si>
  <si>
    <t>전임+조교+비전임</t>
    <phoneticPr fontId="1" type="noConversion"/>
  </si>
  <si>
    <t>대학 교원수에 포함</t>
    <phoneticPr fontId="1" type="noConversion"/>
  </si>
  <si>
    <t>전임</t>
    <phoneticPr fontId="1" type="noConversion"/>
  </si>
  <si>
    <t>전임</t>
    <phoneticPr fontId="1" type="noConversion"/>
  </si>
  <si>
    <t xml:space="preserve"> -</t>
  </si>
  <si>
    <t>전임교원수</t>
    <phoneticPr fontId="1" type="noConversion"/>
  </si>
  <si>
    <t>비율</t>
    <phoneticPr fontId="1" type="noConversion"/>
  </si>
  <si>
    <t>대학원 설립별 전임교원 대비 비전임교원 비율</t>
    <phoneticPr fontId="1" type="noConversion"/>
  </si>
  <si>
    <t>여교원비율</t>
    <phoneticPr fontId="1" type="noConversion"/>
  </si>
  <si>
    <t>전체</t>
    <phoneticPr fontId="1" type="noConversion"/>
  </si>
  <si>
    <t>국공립</t>
    <phoneticPr fontId="1" type="noConversion"/>
  </si>
  <si>
    <t>사립</t>
    <phoneticPr fontId="1" type="noConversion"/>
  </si>
  <si>
    <t>기타</t>
    <phoneticPr fontId="1" type="noConversion"/>
  </si>
  <si>
    <t>전임교원수</t>
    <phoneticPr fontId="1" type="noConversion"/>
  </si>
  <si>
    <t>비전임교원수</t>
    <phoneticPr fontId="1" type="noConversion"/>
  </si>
  <si>
    <t>비율</t>
    <phoneticPr fontId="1" type="noConversion"/>
  </si>
  <si>
    <t>전임</t>
  </si>
  <si>
    <t>기타</t>
    <phoneticPr fontId="1" type="noConversion"/>
  </si>
  <si>
    <t>강사</t>
    <phoneticPr fontId="1" type="noConversion"/>
  </si>
  <si>
    <t>-</t>
    <phoneticPr fontId="5" type="noConversion"/>
  </si>
  <si>
    <t>전임</t>
    <phoneticPr fontId="1" type="noConversion"/>
  </si>
  <si>
    <t>대학원 학위별 교원수</t>
    <phoneticPr fontId="1" type="noConversion"/>
  </si>
  <si>
    <t>주: 1. 전임교원수는 휴직교원을 포함한 총(학)장 및 전임교원(교수, 부교수, 조교수, 전임강사) 수임</t>
    <phoneticPr fontId="1" type="noConversion"/>
  </si>
  <si>
    <t xml:space="preserve">       - 단, 2013년부터 전임강사 폐지에 따라 전임교원은 교수, 부교수, 조교수로 조사됨</t>
    <phoneticPr fontId="1" type="noConversion"/>
  </si>
  <si>
    <t xml:space="preserve">       - 국·공립 대학은 전임교원의 조건을 충족하는 기금교수 포함</t>
    <phoneticPr fontId="1" type="noConversion"/>
  </si>
  <si>
    <t>출처: 한국교육개발원 [교육통계연보], https://kess.kedi.re.kr/</t>
    <phoneticPr fontId="1" type="noConversion"/>
  </si>
  <si>
    <t>주: 1. 전임교원수는 휴직교원을 포함한 총(학)장 및 전임교원(교수, 부교수, 조교수, 전임강사) 수임</t>
    <phoneticPr fontId="1" type="noConversion"/>
  </si>
  <si>
    <t xml:space="preserve">       - 단, 2013년부터 전임강사 폐지에 따라 전임교원은 교수, 부교수, 조교수로 조사됨</t>
    <phoneticPr fontId="1" type="noConversion"/>
  </si>
  <si>
    <t xml:space="preserve">       - 국·공립 대학은 전임교원의 조건을 충족하는 기금교수 포함</t>
    <phoneticPr fontId="1" type="noConversion"/>
  </si>
  <si>
    <t>* 한국교육개발원은 1999년부터 교육통계조사를 담당하였으며 이전 데이터는 교육통계연보로만 확인가능함</t>
    <phoneticPr fontId="26" type="noConversion"/>
  </si>
  <si>
    <t>* 한국교육개발원은 1999년부터 교육통계조사를 담당하였으며 이전 데이터는 교육통계연보로만 확인가능함</t>
    <phoneticPr fontId="26" type="noConversion"/>
  </si>
  <si>
    <t>* 한국교육개발원은 1999년부터 교육통계조사를 담당하였으며 이전 데이터는 교육통계연보로만 확인가능함</t>
    <phoneticPr fontId="26" type="noConversion"/>
  </si>
  <si>
    <t>* 한국교육개발원은 1999년부터 교육통계조사를 담당하였으며 이전 데이터는 교육통계연보로만 확인가능함</t>
    <phoneticPr fontId="26" type="noConversion"/>
  </si>
  <si>
    <t>* 한국교육개발원은 1999년부터 교육통계조사를 담당하였으며 이전 데이터는 교육통계연보로만 확인가능함</t>
    <phoneticPr fontId="26" type="noConversion"/>
  </si>
  <si>
    <t>주: 1. 비전임교원수= 비전임교원+시간강사</t>
    <phoneticPr fontId="1" type="noConversion"/>
  </si>
  <si>
    <t>주: 1. 비전임교원수= 비전임교원+시간강사</t>
    <phoneticPr fontId="1" type="noConversion"/>
  </si>
  <si>
    <t xml:space="preserve">     2. 비전임교원: </t>
    <phoneticPr fontId="1" type="noConversion"/>
  </si>
  <si>
    <t xml:space="preserve">       - 1987- : 비전임(겸임교수, 객원교수, 대우교수, 명예교수, 기타, 강사(2020년부터))</t>
    <phoneticPr fontId="27" type="noConversion"/>
  </si>
  <si>
    <t xml:space="preserve">       - 1965-1986: 비전임(명예교수)+조교</t>
    <phoneticPr fontId="27" type="noConversion"/>
  </si>
  <si>
    <t xml:space="preserve">     3. 1987~2003년에는 대학 교원수에 대학원 교원이 포함되어 대학원 교원 알 수 없음</t>
    <phoneticPr fontId="1" type="noConversion"/>
  </si>
  <si>
    <t xml:space="preserve">     2. 1987~2003년에는 대학 교원수에 대학원 교원이 포함되어 대학원 교원 알 수 없음</t>
    <phoneticPr fontId="1" type="noConversion"/>
  </si>
  <si>
    <t xml:space="preserve">     2. 1987~2003년에는 대학 교원수에 대학원 교원이 포함되어 대학원 교원 알 수 없음</t>
    <phoneticPr fontId="1" type="noConversion"/>
  </si>
  <si>
    <t>국공립</t>
    <phoneticPr fontId="1" type="noConversion"/>
  </si>
  <si>
    <t>사립</t>
    <phoneticPr fontId="1" type="noConversion"/>
  </si>
  <si>
    <t xml:space="preserve">     2. 비전임교원: , </t>
    <phoneticPr fontId="1" type="noConversion"/>
  </si>
  <si>
    <t xml:space="preserve">       - 1987- : 비전임(겸임교수, 객원교수, 대우교수, 명예교수, 기타, 강사(2020년부터))</t>
    <phoneticPr fontId="27" type="noConversion"/>
  </si>
  <si>
    <t>비전임교원(시간강사포함)</t>
    <phoneticPr fontId="1" type="noConversion"/>
  </si>
  <si>
    <t>비전임교원(시간강사 포함)</t>
    <phoneticPr fontId="1" type="noConversion"/>
  </si>
  <si>
    <t xml:space="preserve">     - 1965~1986년: 전임+비전임+조교</t>
    <phoneticPr fontId="1" type="noConversion"/>
  </si>
  <si>
    <t xml:space="preserve">     - 1987~1997년: 전임+조교</t>
    <phoneticPr fontId="1" type="noConversion"/>
  </si>
  <si>
    <t xml:space="preserve">     - 1998년~: 전임</t>
    <phoneticPr fontId="1" type="noConversion"/>
  </si>
  <si>
    <t>주: 1. 학위별 교원 범위</t>
    <phoneticPr fontId="1" type="noConversion"/>
  </si>
  <si>
    <t xml:space="preserve">    2. 1987~2003년에는 대학 교원수에 대학원 교원이 포함되어 대학원 교원 알 수 없음</t>
    <phoneticPr fontId="1" type="noConversion"/>
  </si>
  <si>
    <t>대학 교원수에 포함</t>
    <phoneticPr fontId="1" type="noConversion"/>
  </si>
  <si>
    <t>대학 교원수에 포함</t>
    <phoneticPr fontId="1" type="noConversion"/>
  </si>
  <si>
    <t>비전임교원수(시간강사포함)</t>
    <phoneticPr fontId="1" type="noConversion"/>
  </si>
  <si>
    <t>비전임교원수(시간강사포함)</t>
    <phoneticPr fontId="1" type="noConversion"/>
  </si>
  <si>
    <t>비전임교원수(시간강사포함)</t>
    <phoneticPr fontId="1" type="noConversion"/>
  </si>
  <si>
    <t>비전임교원수(시간강사포함)</t>
    <phoneticPr fontId="1" type="noConversion"/>
  </si>
  <si>
    <t>주: 1. 전임교원 대비 비전임교원 비율 = 비전임교원수(시간강사포함) / 전임교원수 *100</t>
    <phoneticPr fontId="1" type="noConversion"/>
  </si>
  <si>
    <t xml:space="preserve">     2.  전임교원수는 휴직교원을 포함한 총(학)장 및 전임교원(교수, 부교수, 조교수, 전임강사) 수임</t>
    <phoneticPr fontId="1" type="noConversion"/>
  </si>
  <si>
    <t xml:space="preserve">       - 단, 2013년부터 전임강사 폐지에 따라 전임교원은 교수, 부교수, 조교수로 조사됨</t>
    <phoneticPr fontId="1" type="noConversion"/>
  </si>
  <si>
    <t xml:space="preserve">     3. 비전임교원: , </t>
    <phoneticPr fontId="1" type="noConversion"/>
  </si>
  <si>
    <t xml:space="preserve">       - 1965-1986: 비전임(명예교수)+조교</t>
    <phoneticPr fontId="27" type="noConversion"/>
  </si>
  <si>
    <t xml:space="preserve">       - 1987- : 비전임(겸임교수, 객원교수, 대우교수, 명예교수, 기타) + 시간강사</t>
    <phoneticPr fontId="27" type="noConversion"/>
  </si>
  <si>
    <t xml:space="preserve">     4. 1987~2003년에는 대학 교원수에 대학원 교원이 포함되어 대학원 교원 알 수 없음</t>
    <phoneticPr fontId="1" type="noConversion"/>
  </si>
  <si>
    <t>박사</t>
    <phoneticPr fontId="1" type="noConversion"/>
  </si>
  <si>
    <t>석사</t>
    <phoneticPr fontId="1" type="noConversion"/>
  </si>
  <si>
    <t>학사</t>
    <phoneticPr fontId="1" type="noConversion"/>
  </si>
  <si>
    <t>기타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</si>
</sst>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_);[Red]\(#,##0\)"/>
    <numFmt numFmtId="177" formatCode="0.0_ "/>
    <numFmt numFmtId="178" formatCode="#,##0.0_);[Red]\(#,##0.0\)"/>
    <numFmt numFmtId="179" formatCode="#,##0.0_ "/>
    <numFmt numFmtId="180" formatCode="0.0%"/>
  </numFmts>
  <fonts count="45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theme="8" tint="-0.499984740745262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  <font>
      <sz val="10"/>
      <color theme="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0"/>
      <color rgb="FFFF0000"/>
      <name val="맑은 고딕"/>
      <family val="3"/>
      <charset val="129"/>
      <scheme val="minor"/>
    </font>
    <font>
      <b/>
      <sz val="10"/>
      <color theme="0"/>
      <name val="돋움"/>
      <family val="3"/>
      <charset val="129"/>
    </font>
    <font>
      <sz val="10"/>
      <color rgb="FFFF0000"/>
      <name val="맑은 고딕"/>
      <family val="3"/>
      <charset val="129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C000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8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6" borderId="57" applyNumberFormat="0" applyAlignment="0" applyProtection="0">
      <alignment vertical="center"/>
    </xf>
    <xf numFmtId="0" fontId="10" fillId="26" borderId="57" applyNumberFormat="0" applyAlignment="0" applyProtection="0">
      <alignment vertical="center"/>
    </xf>
    <xf numFmtId="0" fontId="10" fillId="26" borderId="57" applyNumberFormat="0" applyAlignment="0" applyProtection="0">
      <alignment vertical="center"/>
    </xf>
    <xf numFmtId="0" fontId="10" fillId="26" borderId="57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58" applyNumberFormat="0" applyFont="0" applyAlignment="0" applyProtection="0">
      <alignment vertical="center"/>
    </xf>
    <xf numFmtId="0" fontId="7" fillId="28" borderId="58" applyNumberFormat="0" applyFont="0" applyAlignment="0" applyProtection="0">
      <alignment vertical="center"/>
    </xf>
    <xf numFmtId="0" fontId="7" fillId="28" borderId="58" applyNumberFormat="0" applyFont="0" applyAlignment="0" applyProtection="0">
      <alignment vertical="center"/>
    </xf>
    <xf numFmtId="0" fontId="7" fillId="28" borderId="58" applyNumberFormat="0" applyFont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59" applyNumberFormat="0" applyAlignment="0" applyProtection="0">
      <alignment vertical="center"/>
    </xf>
    <xf numFmtId="0" fontId="14" fillId="30" borderId="59" applyNumberFormat="0" applyAlignment="0" applyProtection="0">
      <alignment vertical="center"/>
    </xf>
    <xf numFmtId="0" fontId="14" fillId="30" borderId="59" applyNumberFormat="0" applyAlignment="0" applyProtection="0">
      <alignment vertical="center"/>
    </xf>
    <xf numFmtId="0" fontId="14" fillId="30" borderId="59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0" fontId="2" fillId="0" borderId="0"/>
    <xf numFmtId="0" fontId="2" fillId="0" borderId="0"/>
    <xf numFmtId="0" fontId="15" fillId="0" borderId="60" applyNumberFormat="0" applyFill="0" applyAlignment="0" applyProtection="0">
      <alignment vertical="center"/>
    </xf>
    <xf numFmtId="0" fontId="15" fillId="0" borderId="60" applyNumberFormat="0" applyFill="0" applyAlignment="0" applyProtection="0">
      <alignment vertical="center"/>
    </xf>
    <xf numFmtId="0" fontId="15" fillId="0" borderId="60" applyNumberFormat="0" applyFill="0" applyAlignment="0" applyProtection="0">
      <alignment vertical="center"/>
    </xf>
    <xf numFmtId="0" fontId="15" fillId="0" borderId="60" applyNumberFormat="0" applyFill="0" applyAlignment="0" applyProtection="0">
      <alignment vertical="center"/>
    </xf>
    <xf numFmtId="0" fontId="16" fillId="0" borderId="61" applyNumberFormat="0" applyFill="0" applyAlignment="0" applyProtection="0">
      <alignment vertical="center"/>
    </xf>
    <xf numFmtId="0" fontId="16" fillId="0" borderId="61" applyNumberFormat="0" applyFill="0" applyAlignment="0" applyProtection="0">
      <alignment vertical="center"/>
    </xf>
    <xf numFmtId="0" fontId="16" fillId="0" borderId="61" applyNumberFormat="0" applyFill="0" applyAlignment="0" applyProtection="0">
      <alignment vertical="center"/>
    </xf>
    <xf numFmtId="0" fontId="16" fillId="0" borderId="61" applyNumberFormat="0" applyFill="0" applyAlignment="0" applyProtection="0">
      <alignment vertical="center"/>
    </xf>
    <xf numFmtId="0" fontId="17" fillId="31" borderId="57" applyNumberFormat="0" applyAlignment="0" applyProtection="0">
      <alignment vertical="center"/>
    </xf>
    <xf numFmtId="0" fontId="17" fillId="31" borderId="57" applyNumberFormat="0" applyAlignment="0" applyProtection="0">
      <alignment vertical="center"/>
    </xf>
    <xf numFmtId="0" fontId="17" fillId="31" borderId="57" applyNumberFormat="0" applyAlignment="0" applyProtection="0">
      <alignment vertical="center"/>
    </xf>
    <xf numFmtId="0" fontId="17" fillId="31" borderId="57" applyNumberFormat="0" applyAlignment="0" applyProtection="0">
      <alignment vertical="center"/>
    </xf>
    <xf numFmtId="0" fontId="19" fillId="0" borderId="62" applyNumberFormat="0" applyFill="0" applyAlignment="0" applyProtection="0">
      <alignment vertical="center"/>
    </xf>
    <xf numFmtId="0" fontId="19" fillId="0" borderId="62" applyNumberFormat="0" applyFill="0" applyAlignment="0" applyProtection="0">
      <alignment vertical="center"/>
    </xf>
    <xf numFmtId="0" fontId="19" fillId="0" borderId="62" applyNumberFormat="0" applyFill="0" applyAlignment="0" applyProtection="0">
      <alignment vertical="center"/>
    </xf>
    <xf numFmtId="0" fontId="19" fillId="0" borderId="62" applyNumberFormat="0" applyFill="0" applyAlignment="0" applyProtection="0">
      <alignment vertical="center"/>
    </xf>
    <xf numFmtId="0" fontId="20" fillId="0" borderId="63" applyNumberFormat="0" applyFill="0" applyAlignment="0" applyProtection="0">
      <alignment vertical="center"/>
    </xf>
    <xf numFmtId="0" fontId="20" fillId="0" borderId="63" applyNumberFormat="0" applyFill="0" applyAlignment="0" applyProtection="0">
      <alignment vertical="center"/>
    </xf>
    <xf numFmtId="0" fontId="20" fillId="0" borderId="63" applyNumberFormat="0" applyFill="0" applyAlignment="0" applyProtection="0">
      <alignment vertical="center"/>
    </xf>
    <xf numFmtId="0" fontId="20" fillId="0" borderId="63" applyNumberFormat="0" applyFill="0" applyAlignment="0" applyProtection="0">
      <alignment vertical="center"/>
    </xf>
    <xf numFmtId="0" fontId="21" fillId="0" borderId="64" applyNumberFormat="0" applyFill="0" applyAlignment="0" applyProtection="0">
      <alignment vertical="center"/>
    </xf>
    <xf numFmtId="0" fontId="21" fillId="0" borderId="64" applyNumberFormat="0" applyFill="0" applyAlignment="0" applyProtection="0">
      <alignment vertical="center"/>
    </xf>
    <xf numFmtId="0" fontId="21" fillId="0" borderId="64" applyNumberFormat="0" applyFill="0" applyAlignment="0" applyProtection="0">
      <alignment vertical="center"/>
    </xf>
    <xf numFmtId="0" fontId="21" fillId="0" borderId="6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6" borderId="65" applyNumberFormat="0" applyAlignment="0" applyProtection="0">
      <alignment vertical="center"/>
    </xf>
    <xf numFmtId="0" fontId="23" fillId="26" borderId="65" applyNumberFormat="0" applyAlignment="0" applyProtection="0">
      <alignment vertical="center"/>
    </xf>
    <xf numFmtId="0" fontId="23" fillId="26" borderId="65" applyNumberFormat="0" applyAlignment="0" applyProtection="0">
      <alignment vertical="center"/>
    </xf>
    <xf numFmtId="0" fontId="23" fillId="26" borderId="65" applyNumberFormat="0" applyAlignment="0" applyProtection="0">
      <alignment vertical="center"/>
    </xf>
    <xf numFmtId="0" fontId="4" fillId="0" borderId="0">
      <alignment vertical="center"/>
    </xf>
    <xf numFmtId="0" fontId="2" fillId="0" borderId="0"/>
    <xf numFmtId="0" fontId="2" fillId="0" borderId="0"/>
    <xf numFmtId="0" fontId="4" fillId="0" borderId="0">
      <alignment vertical="center"/>
    </xf>
    <xf numFmtId="0" fontId="2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448">
    <xf numFmtId="0" fontId="0" fillId="0" borderId="0" xfId="0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35" fillId="0" borderId="0" xfId="0" applyFont="1">
      <alignment vertical="center"/>
    </xf>
    <xf numFmtId="41" fontId="33" fillId="33" borderId="30" xfId="126" applyFont="1" applyFill="1" applyBorder="1" applyAlignment="1">
      <alignment horizontal="center" vertical="center" wrapText="1"/>
    </xf>
    <xf numFmtId="41" fontId="33" fillId="33" borderId="29" xfId="126" applyFont="1" applyFill="1" applyBorder="1" applyAlignment="1">
      <alignment horizontal="center" vertical="center" wrapText="1"/>
    </xf>
    <xf numFmtId="0" fontId="33" fillId="33" borderId="29" xfId="0" applyFont="1" applyFill="1" applyBorder="1" applyAlignment="1">
      <alignment horizontal="center" vertical="center" wrapText="1"/>
    </xf>
    <xf numFmtId="0" fontId="33" fillId="33" borderId="31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36" fillId="0" borderId="34" xfId="0" applyFont="1" applyBorder="1" applyAlignment="1">
      <alignment horizontal="center" vertical="center"/>
    </xf>
    <xf numFmtId="41" fontId="37" fillId="0" borderId="35" xfId="126" applyFont="1" applyBorder="1" applyAlignment="1">
      <alignment horizontal="right"/>
    </xf>
    <xf numFmtId="41" fontId="37" fillId="0" borderId="32" xfId="126" applyFont="1" applyBorder="1" applyAlignment="1">
      <alignment horizontal="right"/>
    </xf>
    <xf numFmtId="41" fontId="37" fillId="35" borderId="32" xfId="126" applyFont="1" applyFill="1" applyBorder="1" applyAlignment="1">
      <alignment horizontal="right"/>
    </xf>
    <xf numFmtId="41" fontId="36" fillId="0" borderId="32" xfId="126" applyFont="1" applyBorder="1" applyAlignment="1">
      <alignment horizontal="right" vertical="center"/>
    </xf>
    <xf numFmtId="41" fontId="37" fillId="35" borderId="33" xfId="126" applyFont="1" applyFill="1" applyBorder="1" applyAlignment="1">
      <alignment horizontal="right"/>
    </xf>
    <xf numFmtId="41" fontId="38" fillId="0" borderId="0" xfId="0" applyNumberFormat="1" applyFont="1" applyFill="1">
      <alignment vertical="center"/>
    </xf>
    <xf numFmtId="177" fontId="38" fillId="0" borderId="0" xfId="0" applyNumberFormat="1" applyFont="1" applyFill="1">
      <alignment vertical="center"/>
    </xf>
    <xf numFmtId="0" fontId="36" fillId="0" borderId="6" xfId="0" applyFont="1" applyBorder="1" applyAlignment="1">
      <alignment horizontal="center" vertical="center"/>
    </xf>
    <xf numFmtId="41" fontId="37" fillId="0" borderId="2" xfId="126" applyFont="1" applyBorder="1" applyAlignment="1">
      <alignment horizontal="right"/>
    </xf>
    <xf numFmtId="41" fontId="37" fillId="0" borderId="1" xfId="126" applyFont="1" applyBorder="1" applyAlignment="1">
      <alignment horizontal="right"/>
    </xf>
    <xf numFmtId="179" fontId="37" fillId="35" borderId="1" xfId="179" applyNumberFormat="1" applyFont="1" applyFill="1" applyBorder="1" applyAlignment="1">
      <alignment horizontal="right"/>
    </xf>
    <xf numFmtId="41" fontId="36" fillId="0" borderId="1" xfId="126" applyFont="1" applyBorder="1" applyAlignment="1">
      <alignment horizontal="right" vertical="center"/>
    </xf>
    <xf numFmtId="41" fontId="37" fillId="35" borderId="1" xfId="126" applyFont="1" applyFill="1" applyBorder="1" applyAlignment="1">
      <alignment horizontal="right"/>
    </xf>
    <xf numFmtId="179" fontId="37" fillId="35" borderId="3" xfId="179" applyNumberFormat="1" applyFont="1" applyFill="1" applyBorder="1" applyAlignment="1">
      <alignment horizontal="right"/>
    </xf>
    <xf numFmtId="0" fontId="36" fillId="0" borderId="7" xfId="0" applyFont="1" applyBorder="1" applyAlignment="1">
      <alignment horizontal="center" vertical="center"/>
    </xf>
    <xf numFmtId="41" fontId="36" fillId="0" borderId="1" xfId="126" applyFont="1" applyBorder="1" applyAlignment="1">
      <alignment horizontal="right"/>
    </xf>
    <xf numFmtId="0" fontId="36" fillId="40" borderId="7" xfId="0" applyFont="1" applyFill="1" applyBorder="1" applyAlignment="1">
      <alignment horizontal="center" vertical="center"/>
    </xf>
    <xf numFmtId="41" fontId="37" fillId="35" borderId="3" xfId="126" applyFont="1" applyFill="1" applyBorder="1" applyAlignment="1">
      <alignment horizontal="right"/>
    </xf>
    <xf numFmtId="41" fontId="36" fillId="0" borderId="1" xfId="126" applyFont="1" applyFill="1" applyBorder="1" applyAlignment="1">
      <alignment horizontal="right"/>
    </xf>
    <xf numFmtId="0" fontId="39" fillId="0" borderId="0" xfId="0" applyFont="1">
      <alignment vertical="center"/>
    </xf>
    <xf numFmtId="41" fontId="39" fillId="0" borderId="1" xfId="126" applyFont="1" applyBorder="1">
      <alignment vertical="center"/>
    </xf>
    <xf numFmtId="177" fontId="39" fillId="35" borderId="1" xfId="0" applyNumberFormat="1" applyFont="1" applyFill="1" applyBorder="1">
      <alignment vertical="center"/>
    </xf>
    <xf numFmtId="41" fontId="35" fillId="0" borderId="1" xfId="126" applyFont="1" applyBorder="1">
      <alignment vertical="center"/>
    </xf>
    <xf numFmtId="177" fontId="39" fillId="35" borderId="3" xfId="0" applyNumberFormat="1" applyFont="1" applyFill="1" applyBorder="1">
      <alignment vertical="center"/>
    </xf>
    <xf numFmtId="41" fontId="39" fillId="0" borderId="21" xfId="126" applyFont="1" applyBorder="1">
      <alignment vertical="center"/>
    </xf>
    <xf numFmtId="177" fontId="39" fillId="35" borderId="21" xfId="0" applyNumberFormat="1" applyFont="1" applyFill="1" applyBorder="1">
      <alignment vertical="center"/>
    </xf>
    <xf numFmtId="41" fontId="35" fillId="0" borderId="21" xfId="126" applyFont="1" applyBorder="1">
      <alignment vertical="center"/>
    </xf>
    <xf numFmtId="177" fontId="39" fillId="35" borderId="22" xfId="0" applyNumberFormat="1" applyFont="1" applyFill="1" applyBorder="1">
      <alignment vertical="center"/>
    </xf>
    <xf numFmtId="0" fontId="36" fillId="0" borderId="24" xfId="0" applyFont="1" applyBorder="1" applyAlignment="1">
      <alignment horizontal="center"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35" fillId="0" borderId="0" xfId="0" applyFont="1" applyFill="1" applyAlignment="1">
      <alignment horizontal="left" vertical="center"/>
    </xf>
    <xf numFmtId="41" fontId="35" fillId="0" borderId="0" xfId="126" applyFont="1">
      <alignment vertical="center"/>
    </xf>
    <xf numFmtId="0" fontId="35" fillId="0" borderId="0" xfId="0" applyFont="1" applyAlignment="1">
      <alignment vertical="center"/>
    </xf>
    <xf numFmtId="0" fontId="28" fillId="0" borderId="0" xfId="0" applyFont="1" applyFill="1" applyAlignment="1">
      <alignment horizontal="left" vertical="center"/>
    </xf>
    <xf numFmtId="176" fontId="32" fillId="0" borderId="0" xfId="0" applyNumberFormat="1" applyFont="1">
      <alignment vertical="center"/>
    </xf>
    <xf numFmtId="176" fontId="28" fillId="0" borderId="0" xfId="0" applyNumberFormat="1" applyFont="1">
      <alignment vertical="center"/>
    </xf>
    <xf numFmtId="176" fontId="33" fillId="33" borderId="2" xfId="0" applyNumberFormat="1" applyFont="1" applyFill="1" applyBorder="1" applyAlignment="1">
      <alignment horizontal="center" vertical="center"/>
    </xf>
    <xf numFmtId="176" fontId="33" fillId="33" borderId="1" xfId="0" applyNumberFormat="1" applyFont="1" applyFill="1" applyBorder="1" applyAlignment="1">
      <alignment horizontal="center" vertical="center"/>
    </xf>
    <xf numFmtId="176" fontId="33" fillId="34" borderId="1" xfId="0" applyNumberFormat="1" applyFont="1" applyFill="1" applyBorder="1" applyAlignment="1">
      <alignment horizontal="center" vertical="center"/>
    </xf>
    <xf numFmtId="176" fontId="33" fillId="34" borderId="3" xfId="0" applyNumberFormat="1" applyFont="1" applyFill="1" applyBorder="1" applyAlignment="1">
      <alignment horizontal="center" vertical="center"/>
    </xf>
    <xf numFmtId="176" fontId="33" fillId="33" borderId="23" xfId="0" applyNumberFormat="1" applyFont="1" applyFill="1" applyBorder="1" applyAlignment="1">
      <alignment horizontal="center" vertical="center"/>
    </xf>
    <xf numFmtId="41" fontId="37" fillId="35" borderId="2" xfId="126" applyFont="1" applyFill="1" applyBorder="1" applyAlignment="1">
      <alignment horizontal="right"/>
    </xf>
    <xf numFmtId="41" fontId="37" fillId="0" borderId="3" xfId="126" applyFont="1" applyBorder="1" applyAlignment="1">
      <alignment horizontal="right"/>
    </xf>
    <xf numFmtId="41" fontId="36" fillId="35" borderId="23" xfId="126" applyFont="1" applyFill="1" applyBorder="1" applyAlignment="1">
      <alignment horizontal="right"/>
    </xf>
    <xf numFmtId="41" fontId="28" fillId="0" borderId="1" xfId="126" applyFont="1" applyFill="1" applyBorder="1" applyAlignment="1">
      <alignment horizontal="right" vertical="center"/>
    </xf>
    <xf numFmtId="41" fontId="36" fillId="35" borderId="1" xfId="126" applyFont="1" applyFill="1" applyBorder="1" applyAlignment="1">
      <alignment horizontal="right"/>
    </xf>
    <xf numFmtId="0" fontId="28" fillId="0" borderId="3" xfId="0" applyFont="1" applyBorder="1">
      <alignment vertical="center"/>
    </xf>
    <xf numFmtId="41" fontId="28" fillId="0" borderId="1" xfId="126" applyFont="1" applyBorder="1" applyAlignment="1">
      <alignment horizontal="right" vertical="center"/>
    </xf>
    <xf numFmtId="41" fontId="28" fillId="0" borderId="29" xfId="126" applyFont="1" applyFill="1" applyBorder="1" applyAlignment="1">
      <alignment horizontal="right" vertical="center"/>
    </xf>
    <xf numFmtId="41" fontId="37" fillId="35" borderId="20" xfId="126" applyFont="1" applyFill="1" applyBorder="1" applyAlignment="1">
      <alignment horizontal="right"/>
    </xf>
    <xf numFmtId="41" fontId="37" fillId="0" borderId="21" xfId="126" applyFont="1" applyBorder="1" applyAlignment="1">
      <alignment horizontal="right"/>
    </xf>
    <xf numFmtId="41" fontId="37" fillId="0" borderId="22" xfId="126" applyFont="1" applyBorder="1" applyAlignment="1">
      <alignment horizontal="right"/>
    </xf>
    <xf numFmtId="41" fontId="36" fillId="35" borderId="26" xfId="126" applyFont="1" applyFill="1" applyBorder="1" applyAlignment="1">
      <alignment horizontal="right"/>
    </xf>
    <xf numFmtId="41" fontId="36" fillId="0" borderId="21" xfId="126" applyFont="1" applyBorder="1" applyAlignment="1">
      <alignment horizontal="right"/>
    </xf>
    <xf numFmtId="41" fontId="28" fillId="0" borderId="21" xfId="126" applyFont="1" applyBorder="1" applyAlignment="1">
      <alignment horizontal="right" vertical="center"/>
    </xf>
    <xf numFmtId="41" fontId="36" fillId="35" borderId="21" xfId="126" applyFont="1" applyFill="1" applyBorder="1" applyAlignment="1">
      <alignment horizontal="right"/>
    </xf>
    <xf numFmtId="0" fontId="28" fillId="0" borderId="22" xfId="0" applyFont="1" applyBorder="1">
      <alignment vertical="center"/>
    </xf>
    <xf numFmtId="0" fontId="36" fillId="40" borderId="25" xfId="0" applyFont="1" applyFill="1" applyBorder="1" applyAlignment="1">
      <alignment horizontal="center" vertical="center"/>
    </xf>
    <xf numFmtId="41" fontId="37" fillId="35" borderId="16" xfId="126" applyFont="1" applyFill="1" applyBorder="1" applyAlignment="1">
      <alignment horizontal="right"/>
    </xf>
    <xf numFmtId="41" fontId="37" fillId="0" borderId="17" xfId="126" applyFont="1" applyBorder="1" applyAlignment="1">
      <alignment horizontal="right"/>
    </xf>
    <xf numFmtId="41" fontId="37" fillId="0" borderId="18" xfId="126" applyFont="1" applyBorder="1" applyAlignment="1">
      <alignment horizontal="right"/>
    </xf>
    <xf numFmtId="41" fontId="36" fillId="35" borderId="27" xfId="126" applyFont="1" applyFill="1" applyBorder="1" applyAlignment="1">
      <alignment horizontal="right"/>
    </xf>
    <xf numFmtId="41" fontId="36" fillId="0" borderId="17" xfId="126" applyFont="1" applyBorder="1" applyAlignment="1">
      <alignment horizontal="right"/>
    </xf>
    <xf numFmtId="41" fontId="28" fillId="0" borderId="17" xfId="126" applyFont="1" applyBorder="1" applyAlignment="1">
      <alignment horizontal="right" vertical="center"/>
    </xf>
    <xf numFmtId="41" fontId="36" fillId="35" borderId="17" xfId="126" applyFont="1" applyFill="1" applyBorder="1" applyAlignment="1">
      <alignment horizontal="right"/>
    </xf>
    <xf numFmtId="0" fontId="28" fillId="0" borderId="18" xfId="0" applyFont="1" applyBorder="1">
      <alignment vertical="center"/>
    </xf>
    <xf numFmtId="41" fontId="37" fillId="0" borderId="1" xfId="126" applyFont="1" applyFill="1" applyBorder="1" applyAlignment="1">
      <alignment horizontal="right"/>
    </xf>
    <xf numFmtId="41" fontId="37" fillId="0" borderId="3" xfId="126" applyFont="1" applyFill="1" applyBorder="1" applyAlignment="1">
      <alignment horizontal="right"/>
    </xf>
    <xf numFmtId="0" fontId="28" fillId="0" borderId="0" xfId="0" applyFont="1" applyFill="1">
      <alignment vertical="center"/>
    </xf>
    <xf numFmtId="0" fontId="36" fillId="40" borderId="24" xfId="0" applyFont="1" applyFill="1" applyBorder="1" applyAlignment="1">
      <alignment horizontal="center" vertical="center"/>
    </xf>
    <xf numFmtId="41" fontId="36" fillId="0" borderId="21" xfId="126" applyFont="1" applyFill="1" applyBorder="1" applyAlignment="1">
      <alignment horizontal="right"/>
    </xf>
    <xf numFmtId="41" fontId="28" fillId="0" borderId="21" xfId="126" applyFont="1" applyFill="1" applyBorder="1" applyAlignment="1">
      <alignment horizontal="right" vertical="center"/>
    </xf>
    <xf numFmtId="41" fontId="37" fillId="35" borderId="13" xfId="126" applyFont="1" applyFill="1" applyBorder="1" applyAlignment="1">
      <alignment horizontal="right"/>
    </xf>
    <xf numFmtId="41" fontId="37" fillId="0" borderId="11" xfId="126" applyFont="1" applyBorder="1" applyAlignment="1">
      <alignment horizontal="right"/>
    </xf>
    <xf numFmtId="41" fontId="37" fillId="0" borderId="8" xfId="126" applyFont="1" applyBorder="1" applyAlignment="1">
      <alignment horizontal="right"/>
    </xf>
    <xf numFmtId="41" fontId="35" fillId="0" borderId="1" xfId="126" applyFont="1" applyFill="1" applyBorder="1" applyAlignment="1">
      <alignment horizontal="right" vertical="center"/>
    </xf>
    <xf numFmtId="0" fontId="35" fillId="0" borderId="3" xfId="0" applyFont="1" applyBorder="1">
      <alignment vertical="center"/>
    </xf>
    <xf numFmtId="41" fontId="35" fillId="0" borderId="1" xfId="126" applyFont="1" applyBorder="1" applyAlignment="1">
      <alignment horizontal="right" vertical="center"/>
    </xf>
    <xf numFmtId="0" fontId="36" fillId="0" borderId="68" xfId="0" applyFont="1" applyFill="1" applyBorder="1" applyAlignment="1">
      <alignment horizontal="left" vertical="center"/>
    </xf>
    <xf numFmtId="176" fontId="35" fillId="0" borderId="0" xfId="0" applyNumberFormat="1" applyFont="1">
      <alignment vertical="center"/>
    </xf>
    <xf numFmtId="176" fontId="39" fillId="0" borderId="0" xfId="0" applyNumberFormat="1" applyFont="1">
      <alignment vertical="center"/>
    </xf>
    <xf numFmtId="0" fontId="33" fillId="36" borderId="2" xfId="0" applyFont="1" applyFill="1" applyBorder="1" applyAlignment="1">
      <alignment horizontal="center" vertical="center"/>
    </xf>
    <xf numFmtId="176" fontId="33" fillId="36" borderId="1" xfId="0" applyNumberFormat="1" applyFont="1" applyFill="1" applyBorder="1" applyAlignment="1">
      <alignment horizontal="center" vertical="center"/>
    </xf>
    <xf numFmtId="176" fontId="33" fillId="37" borderId="1" xfId="0" applyNumberFormat="1" applyFont="1" applyFill="1" applyBorder="1" applyAlignment="1">
      <alignment horizontal="center" vertical="center"/>
    </xf>
    <xf numFmtId="0" fontId="33" fillId="33" borderId="1" xfId="0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/>
    </xf>
    <xf numFmtId="41" fontId="37" fillId="38" borderId="2" xfId="0" applyNumberFormat="1" applyFont="1" applyFill="1" applyBorder="1" applyAlignment="1">
      <alignment horizontal="right" vertical="center"/>
    </xf>
    <xf numFmtId="41" fontId="37" fillId="0" borderId="1" xfId="0" applyNumberFormat="1" applyFont="1" applyBorder="1" applyAlignment="1">
      <alignment horizontal="right"/>
    </xf>
    <xf numFmtId="41" fontId="39" fillId="0" borderId="1" xfId="0" applyNumberFormat="1" applyFont="1" applyBorder="1">
      <alignment vertical="center"/>
    </xf>
    <xf numFmtId="41" fontId="36" fillId="35" borderId="1" xfId="0" applyNumberFormat="1" applyFont="1" applyFill="1" applyBorder="1" applyAlignment="1">
      <alignment horizontal="right" vertical="center"/>
    </xf>
    <xf numFmtId="41" fontId="36" fillId="0" borderId="1" xfId="0" applyNumberFormat="1" applyFont="1" applyBorder="1" applyAlignment="1">
      <alignment horizontal="right"/>
    </xf>
    <xf numFmtId="41" fontId="28" fillId="0" borderId="3" xfId="0" applyNumberFormat="1" applyFont="1" applyBorder="1">
      <alignment vertical="center"/>
    </xf>
    <xf numFmtId="41" fontId="28" fillId="0" borderId="1" xfId="0" applyNumberFormat="1" applyFont="1" applyBorder="1">
      <alignment vertical="center"/>
    </xf>
    <xf numFmtId="41" fontId="37" fillId="38" borderId="2" xfId="0" applyNumberFormat="1" applyFont="1" applyFill="1" applyBorder="1" applyAlignment="1">
      <alignment horizontal="right"/>
    </xf>
    <xf numFmtId="41" fontId="36" fillId="35" borderId="1" xfId="0" applyNumberFormat="1" applyFont="1" applyFill="1" applyBorder="1" applyAlignment="1">
      <alignment horizontal="right"/>
    </xf>
    <xf numFmtId="41" fontId="37" fillId="38" borderId="20" xfId="0" applyNumberFormat="1" applyFont="1" applyFill="1" applyBorder="1" applyAlignment="1">
      <alignment horizontal="right"/>
    </xf>
    <xf numFmtId="41" fontId="37" fillId="0" borderId="21" xfId="0" applyNumberFormat="1" applyFont="1" applyBorder="1" applyAlignment="1">
      <alignment horizontal="right"/>
    </xf>
    <xf numFmtId="41" fontId="39" fillId="0" borderId="21" xfId="0" applyNumberFormat="1" applyFont="1" applyBorder="1">
      <alignment vertical="center"/>
    </xf>
    <xf numFmtId="41" fontId="36" fillId="35" borderId="21" xfId="0" applyNumberFormat="1" applyFont="1" applyFill="1" applyBorder="1" applyAlignment="1">
      <alignment horizontal="right"/>
    </xf>
    <xf numFmtId="41" fontId="36" fillId="0" borderId="21" xfId="0" applyNumberFormat="1" applyFont="1" applyBorder="1" applyAlignment="1">
      <alignment horizontal="right"/>
    </xf>
    <xf numFmtId="41" fontId="28" fillId="0" borderId="22" xfId="0" applyNumberFormat="1" applyFont="1" applyBorder="1">
      <alignment vertical="center"/>
    </xf>
    <xf numFmtId="41" fontId="28" fillId="0" borderId="21" xfId="0" applyNumberFormat="1" applyFont="1" applyBorder="1">
      <alignment vertical="center"/>
    </xf>
    <xf numFmtId="41" fontId="37" fillId="38" borderId="16" xfId="0" applyNumberFormat="1" applyFont="1" applyFill="1" applyBorder="1" applyAlignment="1">
      <alignment horizontal="right"/>
    </xf>
    <xf numFmtId="41" fontId="37" fillId="0" borderId="17" xfId="0" applyNumberFormat="1" applyFont="1" applyBorder="1" applyAlignment="1">
      <alignment horizontal="right"/>
    </xf>
    <xf numFmtId="41" fontId="39" fillId="0" borderId="17" xfId="0" applyNumberFormat="1" applyFont="1" applyBorder="1">
      <alignment vertical="center"/>
    </xf>
    <xf numFmtId="41" fontId="36" fillId="35" borderId="17" xfId="0" applyNumberFormat="1" applyFont="1" applyFill="1" applyBorder="1" applyAlignment="1">
      <alignment horizontal="right"/>
    </xf>
    <xf numFmtId="41" fontId="36" fillId="0" borderId="17" xfId="0" applyNumberFormat="1" applyFont="1" applyBorder="1" applyAlignment="1">
      <alignment horizontal="right"/>
    </xf>
    <xf numFmtId="41" fontId="28" fillId="0" borderId="18" xfId="0" applyNumberFormat="1" applyFont="1" applyBorder="1">
      <alignment vertical="center"/>
    </xf>
    <xf numFmtId="41" fontId="28" fillId="0" borderId="17" xfId="0" applyNumberFormat="1" applyFont="1" applyBorder="1">
      <alignment vertical="center"/>
    </xf>
    <xf numFmtId="41" fontId="36" fillId="0" borderId="1" xfId="0" applyNumberFormat="1" applyFont="1" applyFill="1" applyBorder="1" applyAlignment="1">
      <alignment horizontal="right"/>
    </xf>
    <xf numFmtId="41" fontId="39" fillId="0" borderId="1" xfId="127" applyNumberFormat="1" applyFont="1" applyBorder="1">
      <alignment vertical="center"/>
    </xf>
    <xf numFmtId="41" fontId="28" fillId="0" borderId="1" xfId="127" applyNumberFormat="1" applyFont="1" applyBorder="1">
      <alignment vertical="center"/>
    </xf>
    <xf numFmtId="41" fontId="28" fillId="0" borderId="3" xfId="127" applyNumberFormat="1" applyFont="1" applyBorder="1">
      <alignment vertical="center"/>
    </xf>
    <xf numFmtId="41" fontId="35" fillId="0" borderId="1" xfId="127" applyNumberFormat="1" applyFont="1" applyBorder="1">
      <alignment vertical="center"/>
    </xf>
    <xf numFmtId="41" fontId="35" fillId="0" borderId="3" xfId="127" applyNumberFormat="1" applyFont="1" applyBorder="1">
      <alignment vertical="center"/>
    </xf>
    <xf numFmtId="41" fontId="39" fillId="38" borderId="2" xfId="126" applyNumberFormat="1" applyFont="1" applyFill="1" applyBorder="1">
      <alignment vertical="center"/>
    </xf>
    <xf numFmtId="41" fontId="39" fillId="0" borderId="1" xfId="126" applyNumberFormat="1" applyFont="1" applyBorder="1">
      <alignment vertical="center"/>
    </xf>
    <xf numFmtId="41" fontId="35" fillId="35" borderId="1" xfId="126" applyNumberFormat="1" applyFont="1" applyFill="1" applyBorder="1">
      <alignment vertical="center"/>
    </xf>
    <xf numFmtId="41" fontId="35" fillId="0" borderId="1" xfId="126" applyNumberFormat="1" applyFont="1" applyFill="1" applyBorder="1">
      <alignment vertical="center"/>
    </xf>
    <xf numFmtId="41" fontId="35" fillId="0" borderId="1" xfId="126" applyNumberFormat="1" applyFont="1" applyBorder="1">
      <alignment vertical="center"/>
    </xf>
    <xf numFmtId="41" fontId="35" fillId="0" borderId="3" xfId="126" applyNumberFormat="1" applyFont="1" applyFill="1" applyBorder="1">
      <alignment vertical="center"/>
    </xf>
    <xf numFmtId="41" fontId="35" fillId="0" borderId="3" xfId="126" applyNumberFormat="1" applyFont="1" applyBorder="1">
      <alignment vertical="center"/>
    </xf>
    <xf numFmtId="0" fontId="35" fillId="0" borderId="0" xfId="0" applyFont="1" applyFill="1">
      <alignment vertical="center"/>
    </xf>
    <xf numFmtId="0" fontId="31" fillId="0" borderId="0" xfId="0" applyFont="1" applyFill="1">
      <alignment vertical="center"/>
    </xf>
    <xf numFmtId="0" fontId="33" fillId="33" borderId="2" xfId="0" applyFont="1" applyFill="1" applyBorder="1" applyAlignment="1">
      <alignment horizontal="center" vertical="center"/>
    </xf>
    <xf numFmtId="176" fontId="33" fillId="0" borderId="0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41" fontId="37" fillId="35" borderId="2" xfId="126" applyFont="1" applyFill="1" applyBorder="1" applyAlignment="1">
      <alignment horizontal="right" vertical="center"/>
    </xf>
    <xf numFmtId="41" fontId="28" fillId="0" borderId="3" xfId="126" applyFont="1" applyBorder="1">
      <alignment vertical="center"/>
    </xf>
    <xf numFmtId="177" fontId="31" fillId="0" borderId="0" xfId="0" applyNumberFormat="1" applyFont="1" applyFill="1">
      <alignment vertical="center"/>
    </xf>
    <xf numFmtId="0" fontId="36" fillId="0" borderId="5" xfId="0" applyFont="1" applyBorder="1" applyAlignment="1">
      <alignment horizontal="center" vertical="center"/>
    </xf>
    <xf numFmtId="41" fontId="28" fillId="0" borderId="1" xfId="126" applyFont="1" applyBorder="1">
      <alignment vertical="center"/>
    </xf>
    <xf numFmtId="0" fontId="36" fillId="0" borderId="10" xfId="0" applyFont="1" applyBorder="1" applyAlignment="1">
      <alignment horizontal="center" vertical="center"/>
    </xf>
    <xf numFmtId="41" fontId="36" fillId="0" borderId="11" xfId="126" applyFont="1" applyBorder="1" applyAlignment="1">
      <alignment horizontal="right"/>
    </xf>
    <xf numFmtId="41" fontId="28" fillId="0" borderId="11" xfId="126" applyFont="1" applyBorder="1">
      <alignment vertical="center"/>
    </xf>
    <xf numFmtId="41" fontId="28" fillId="0" borderId="12" xfId="126" applyFont="1" applyBorder="1">
      <alignment vertical="center"/>
    </xf>
    <xf numFmtId="0" fontId="36" fillId="40" borderId="15" xfId="0" applyFont="1" applyFill="1" applyBorder="1" applyAlignment="1">
      <alignment horizontal="center" vertical="center"/>
    </xf>
    <xf numFmtId="41" fontId="28" fillId="0" borderId="17" xfId="126" applyFont="1" applyBorder="1">
      <alignment vertical="center"/>
    </xf>
    <xf numFmtId="41" fontId="28" fillId="0" borderId="18" xfId="126" applyFont="1" applyBorder="1">
      <alignment vertical="center"/>
    </xf>
    <xf numFmtId="0" fontId="36" fillId="40" borderId="5" xfId="0" applyFont="1" applyFill="1" applyBorder="1" applyAlignment="1">
      <alignment horizontal="center" vertical="center"/>
    </xf>
    <xf numFmtId="41" fontId="28" fillId="0" borderId="1" xfId="126" applyFont="1" applyFill="1" applyBorder="1">
      <alignment vertical="center"/>
    </xf>
    <xf numFmtId="41" fontId="28" fillId="0" borderId="3" xfId="126" applyFont="1" applyFill="1" applyBorder="1">
      <alignment vertical="center"/>
    </xf>
    <xf numFmtId="0" fontId="28" fillId="40" borderId="5" xfId="0" applyFont="1" applyFill="1" applyBorder="1" applyAlignment="1">
      <alignment horizontal="center" vertical="center"/>
    </xf>
    <xf numFmtId="41" fontId="39" fillId="35" borderId="2" xfId="126" applyFont="1" applyFill="1" applyBorder="1">
      <alignment vertical="center"/>
    </xf>
    <xf numFmtId="0" fontId="36" fillId="40" borderId="6" xfId="0" applyFont="1" applyFill="1" applyBorder="1" applyAlignment="1">
      <alignment horizontal="center" vertical="center"/>
    </xf>
    <xf numFmtId="41" fontId="36" fillId="0" borderId="8" xfId="126" applyFont="1" applyBorder="1" applyAlignment="1">
      <alignment horizontal="right"/>
    </xf>
    <xf numFmtId="41" fontId="28" fillId="0" borderId="9" xfId="126" applyFont="1" applyBorder="1">
      <alignment vertical="center"/>
    </xf>
    <xf numFmtId="41" fontId="35" fillId="0" borderId="3" xfId="126" applyFont="1" applyBorder="1">
      <alignment vertical="center"/>
    </xf>
    <xf numFmtId="0" fontId="42" fillId="0" borderId="0" xfId="0" applyFont="1">
      <alignment vertical="center"/>
    </xf>
    <xf numFmtId="41" fontId="28" fillId="0" borderId="22" xfId="126" applyFont="1" applyBorder="1">
      <alignment vertical="center"/>
    </xf>
    <xf numFmtId="178" fontId="28" fillId="0" borderId="0" xfId="0" applyNumberFormat="1" applyFont="1">
      <alignment vertical="center"/>
    </xf>
    <xf numFmtId="0" fontId="33" fillId="36" borderId="20" xfId="0" applyFont="1" applyFill="1" applyBorder="1" applyAlignment="1">
      <alignment horizontal="center" vertical="center"/>
    </xf>
    <xf numFmtId="176" fontId="33" fillId="36" borderId="21" xfId="0" applyNumberFormat="1" applyFont="1" applyFill="1" applyBorder="1" applyAlignment="1">
      <alignment horizontal="center" vertical="center"/>
    </xf>
    <xf numFmtId="176" fontId="33" fillId="37" borderId="21" xfId="0" applyNumberFormat="1" applyFont="1" applyFill="1" applyBorder="1" applyAlignment="1">
      <alignment horizontal="center" vertical="center"/>
    </xf>
    <xf numFmtId="176" fontId="33" fillId="37" borderId="22" xfId="0" applyNumberFormat="1" applyFont="1" applyFill="1" applyBorder="1" applyAlignment="1">
      <alignment horizontal="center" vertical="center"/>
    </xf>
    <xf numFmtId="0" fontId="33" fillId="33" borderId="26" xfId="0" applyFont="1" applyFill="1" applyBorder="1" applyAlignment="1">
      <alignment horizontal="center" vertical="center"/>
    </xf>
    <xf numFmtId="176" fontId="33" fillId="33" borderId="21" xfId="0" applyNumberFormat="1" applyFont="1" applyFill="1" applyBorder="1" applyAlignment="1">
      <alignment horizontal="center" vertical="center"/>
    </xf>
    <xf numFmtId="176" fontId="33" fillId="34" borderId="21" xfId="0" applyNumberFormat="1" applyFont="1" applyFill="1" applyBorder="1" applyAlignment="1">
      <alignment horizontal="center" vertical="center"/>
    </xf>
    <xf numFmtId="0" fontId="33" fillId="33" borderId="21" xfId="0" applyFont="1" applyFill="1" applyBorder="1" applyAlignment="1">
      <alignment horizontal="center" vertical="center"/>
    </xf>
    <xf numFmtId="176" fontId="33" fillId="34" borderId="22" xfId="0" applyNumberFormat="1" applyFont="1" applyFill="1" applyBorder="1" applyAlignment="1">
      <alignment horizontal="center" vertical="center"/>
    </xf>
    <xf numFmtId="0" fontId="36" fillId="0" borderId="34" xfId="0" applyFont="1" applyFill="1" applyBorder="1" applyAlignment="1">
      <alignment horizontal="center" vertical="center"/>
    </xf>
    <xf numFmtId="41" fontId="37" fillId="38" borderId="35" xfId="126" applyFont="1" applyFill="1" applyBorder="1" applyAlignment="1">
      <alignment vertical="center"/>
    </xf>
    <xf numFmtId="41" fontId="37" fillId="0" borderId="32" xfId="126" applyFont="1" applyBorder="1" applyAlignment="1"/>
    <xf numFmtId="41" fontId="39" fillId="0" borderId="33" xfId="126" applyFont="1" applyBorder="1" applyAlignment="1">
      <alignment vertical="center"/>
    </xf>
    <xf numFmtId="41" fontId="36" fillId="35" borderId="41" xfId="126" applyFont="1" applyFill="1" applyBorder="1" applyAlignment="1">
      <alignment vertical="center"/>
    </xf>
    <xf numFmtId="41" fontId="36" fillId="0" borderId="32" xfId="126" applyFont="1" applyBorder="1" applyAlignment="1"/>
    <xf numFmtId="41" fontId="28" fillId="0" borderId="32" xfId="126" applyFont="1" applyBorder="1" applyAlignment="1">
      <alignment vertical="center"/>
    </xf>
    <xf numFmtId="41" fontId="36" fillId="35" borderId="32" xfId="126" applyFont="1" applyFill="1" applyBorder="1" applyAlignment="1">
      <alignment vertical="center"/>
    </xf>
    <xf numFmtId="41" fontId="28" fillId="0" borderId="33" xfId="126" applyFont="1" applyBorder="1" applyAlignment="1">
      <alignment vertical="center"/>
    </xf>
    <xf numFmtId="41" fontId="37" fillId="38" borderId="2" xfId="126" applyFont="1" applyFill="1" applyBorder="1" applyAlignment="1">
      <alignment vertical="center"/>
    </xf>
    <xf numFmtId="41" fontId="37" fillId="0" borderId="1" xfId="126" applyFont="1" applyBorder="1" applyAlignment="1"/>
    <xf numFmtId="41" fontId="39" fillId="0" borderId="3" xfId="126" applyFont="1" applyBorder="1" applyAlignment="1">
      <alignment vertical="center"/>
    </xf>
    <xf numFmtId="41" fontId="36" fillId="35" borderId="23" xfId="126" applyFont="1" applyFill="1" applyBorder="1" applyAlignment="1">
      <alignment vertical="center"/>
    </xf>
    <xf numFmtId="41" fontId="36" fillId="0" borderId="1" xfId="126" applyFont="1" applyBorder="1" applyAlignment="1"/>
    <xf numFmtId="41" fontId="28" fillId="0" borderId="1" xfId="126" applyFont="1" applyBorder="1" applyAlignment="1">
      <alignment vertical="center"/>
    </xf>
    <xf numFmtId="41" fontId="36" fillId="35" borderId="1" xfId="126" applyFont="1" applyFill="1" applyBorder="1" applyAlignment="1">
      <alignment vertical="center"/>
    </xf>
    <xf numFmtId="41" fontId="28" fillId="0" borderId="3" xfId="126" applyFont="1" applyBorder="1" applyAlignment="1">
      <alignment vertical="center"/>
    </xf>
    <xf numFmtId="41" fontId="37" fillId="38" borderId="2" xfId="126" applyFont="1" applyFill="1" applyBorder="1" applyAlignment="1"/>
    <xf numFmtId="41" fontId="36" fillId="35" borderId="23" xfId="126" applyFont="1" applyFill="1" applyBorder="1" applyAlignment="1"/>
    <xf numFmtId="41" fontId="36" fillId="35" borderId="1" xfId="126" applyFont="1" applyFill="1" applyBorder="1" applyAlignment="1"/>
    <xf numFmtId="41" fontId="37" fillId="38" borderId="20" xfId="126" applyFont="1" applyFill="1" applyBorder="1" applyAlignment="1"/>
    <xf numFmtId="41" fontId="37" fillId="0" borderId="21" xfId="126" applyFont="1" applyBorder="1" applyAlignment="1"/>
    <xf numFmtId="41" fontId="39" fillId="0" borderId="22" xfId="126" applyFont="1" applyBorder="1" applyAlignment="1">
      <alignment vertical="center"/>
    </xf>
    <xf numFmtId="41" fontId="36" fillId="35" borderId="26" xfId="126" applyFont="1" applyFill="1" applyBorder="1" applyAlignment="1"/>
    <xf numFmtId="41" fontId="36" fillId="0" borderId="21" xfId="126" applyFont="1" applyBorder="1" applyAlignment="1"/>
    <xf numFmtId="41" fontId="28" fillId="0" borderId="21" xfId="126" applyFont="1" applyBorder="1" applyAlignment="1">
      <alignment vertical="center"/>
    </xf>
    <xf numFmtId="41" fontId="36" fillId="35" borderId="21" xfId="126" applyFont="1" applyFill="1" applyBorder="1" applyAlignment="1"/>
    <xf numFmtId="41" fontId="28" fillId="0" borderId="22" xfId="126" applyFont="1" applyBorder="1" applyAlignment="1">
      <alignment vertical="center"/>
    </xf>
    <xf numFmtId="41" fontId="37" fillId="38" borderId="16" xfId="126" applyFont="1" applyFill="1" applyBorder="1" applyAlignment="1"/>
    <xf numFmtId="41" fontId="37" fillId="0" borderId="17" xfId="126" applyFont="1" applyBorder="1" applyAlignment="1"/>
    <xf numFmtId="41" fontId="39" fillId="0" borderId="18" xfId="126" applyFont="1" applyBorder="1" applyAlignment="1">
      <alignment vertical="center"/>
    </xf>
    <xf numFmtId="41" fontId="36" fillId="35" borderId="27" xfId="126" applyFont="1" applyFill="1" applyBorder="1" applyAlignment="1"/>
    <xf numFmtId="41" fontId="36" fillId="0" borderId="17" xfId="126" applyFont="1" applyBorder="1" applyAlignment="1"/>
    <xf numFmtId="41" fontId="28" fillId="0" borderId="17" xfId="126" applyFont="1" applyBorder="1" applyAlignment="1">
      <alignment vertical="center"/>
    </xf>
    <xf numFmtId="41" fontId="36" fillId="35" borderId="17" xfId="126" applyFont="1" applyFill="1" applyBorder="1" applyAlignment="1"/>
    <xf numFmtId="41" fontId="28" fillId="0" borderId="18" xfId="126" applyFont="1" applyBorder="1" applyAlignment="1">
      <alignment vertical="center"/>
    </xf>
    <xf numFmtId="41" fontId="39" fillId="0" borderId="1" xfId="126" applyFont="1" applyBorder="1" applyAlignment="1">
      <alignment vertical="center"/>
    </xf>
    <xf numFmtId="41" fontId="35" fillId="0" borderId="1" xfId="126" applyFont="1" applyBorder="1" applyAlignment="1">
      <alignment vertical="center"/>
    </xf>
    <xf numFmtId="41" fontId="35" fillId="0" borderId="3" xfId="126" applyFont="1" applyBorder="1" applyAlignment="1">
      <alignment vertical="center"/>
    </xf>
    <xf numFmtId="41" fontId="39" fillId="0" borderId="1" xfId="126" applyFont="1" applyFill="1" applyBorder="1" applyAlignment="1">
      <alignment vertical="center"/>
    </xf>
    <xf numFmtId="41" fontId="39" fillId="0" borderId="3" xfId="126" applyFont="1" applyFill="1" applyBorder="1" applyAlignment="1">
      <alignment vertical="center"/>
    </xf>
    <xf numFmtId="41" fontId="35" fillId="0" borderId="1" xfId="126" applyFont="1" applyFill="1" applyBorder="1" applyAlignment="1">
      <alignment vertical="center"/>
    </xf>
    <xf numFmtId="41" fontId="35" fillId="0" borderId="3" xfId="126" applyFont="1" applyFill="1" applyBorder="1" applyAlignment="1">
      <alignment vertical="center"/>
    </xf>
    <xf numFmtId="41" fontId="39" fillId="38" borderId="2" xfId="126" applyFont="1" applyFill="1" applyBorder="1" applyAlignment="1">
      <alignment vertical="center"/>
    </xf>
    <xf numFmtId="41" fontId="35" fillId="35" borderId="23" xfId="126" applyFont="1" applyFill="1" applyBorder="1" applyAlignment="1">
      <alignment vertical="center"/>
    </xf>
    <xf numFmtId="41" fontId="35" fillId="35" borderId="1" xfId="126" applyFont="1" applyFill="1" applyBorder="1" applyAlignment="1">
      <alignment vertical="center"/>
    </xf>
    <xf numFmtId="41" fontId="39" fillId="38" borderId="20" xfId="126" applyFont="1" applyFill="1" applyBorder="1" applyAlignment="1">
      <alignment vertical="center"/>
    </xf>
    <xf numFmtId="41" fontId="39" fillId="0" borderId="21" xfId="126" applyFont="1" applyBorder="1" applyAlignment="1">
      <alignment vertical="center"/>
    </xf>
    <xf numFmtId="41" fontId="35" fillId="35" borderId="26" xfId="126" applyFont="1" applyFill="1" applyBorder="1" applyAlignment="1">
      <alignment vertical="center"/>
    </xf>
    <xf numFmtId="41" fontId="35" fillId="0" borderId="21" xfId="126" applyFont="1" applyBorder="1" applyAlignment="1">
      <alignment vertical="center"/>
    </xf>
    <xf numFmtId="41" fontId="35" fillId="35" borderId="21" xfId="126" applyFont="1" applyFill="1" applyBorder="1" applyAlignment="1">
      <alignment vertical="center"/>
    </xf>
    <xf numFmtId="41" fontId="35" fillId="0" borderId="22" xfId="126" applyFont="1" applyBorder="1" applyAlignment="1">
      <alignment vertical="center"/>
    </xf>
    <xf numFmtId="0" fontId="36" fillId="0" borderId="4" xfId="0" applyFont="1" applyFill="1" applyBorder="1" applyAlignment="1">
      <alignment horizontal="center" vertical="center"/>
    </xf>
    <xf numFmtId="41" fontId="28" fillId="0" borderId="3" xfId="126" applyFont="1" applyBorder="1" applyAlignment="1">
      <alignment horizontal="right" vertical="center"/>
    </xf>
    <xf numFmtId="0" fontId="36" fillId="0" borderId="19" xfId="0" applyFont="1" applyBorder="1" applyAlignment="1">
      <alignment horizontal="center" vertical="center"/>
    </xf>
    <xf numFmtId="41" fontId="28" fillId="0" borderId="22" xfId="126" applyFont="1" applyBorder="1" applyAlignment="1">
      <alignment horizontal="right" vertical="center"/>
    </xf>
    <xf numFmtId="41" fontId="28" fillId="0" borderId="18" xfId="126" applyFont="1" applyBorder="1" applyAlignment="1">
      <alignment horizontal="right" vertical="center"/>
    </xf>
    <xf numFmtId="41" fontId="28" fillId="0" borderId="3" xfId="126" applyFont="1" applyFill="1" applyBorder="1" applyAlignment="1">
      <alignment horizontal="right" vertical="center"/>
    </xf>
    <xf numFmtId="41" fontId="39" fillId="35" borderId="2" xfId="126" applyFont="1" applyFill="1" applyBorder="1" applyAlignment="1">
      <alignment horizontal="right" vertical="center"/>
    </xf>
    <xf numFmtId="41" fontId="39" fillId="0" borderId="1" xfId="126" applyFont="1" applyBorder="1" applyAlignment="1">
      <alignment horizontal="right" vertical="center"/>
    </xf>
    <xf numFmtId="41" fontId="28" fillId="0" borderId="9" xfId="126" applyFont="1" applyBorder="1" applyAlignment="1">
      <alignment horizontal="right" vertical="center"/>
    </xf>
    <xf numFmtId="41" fontId="35" fillId="0" borderId="3" xfId="126" applyFont="1" applyFill="1" applyBorder="1" applyAlignment="1">
      <alignment horizontal="right" vertical="center"/>
    </xf>
    <xf numFmtId="176" fontId="31" fillId="0" borderId="0" xfId="0" applyNumberFormat="1" applyFont="1">
      <alignment vertical="center"/>
    </xf>
    <xf numFmtId="0" fontId="31" fillId="0" borderId="0" xfId="0" applyNumberFormat="1" applyFont="1" applyAlignment="1">
      <alignment horizontal="center" vertical="center"/>
    </xf>
    <xf numFmtId="178" fontId="31" fillId="0" borderId="0" xfId="0" applyNumberFormat="1" applyFont="1">
      <alignment vertical="center"/>
    </xf>
    <xf numFmtId="0" fontId="31" fillId="0" borderId="0" xfId="0" applyFont="1" applyAlignment="1">
      <alignment horizontal="center" vertical="center"/>
    </xf>
    <xf numFmtId="0" fontId="43" fillId="0" borderId="0" xfId="0" applyFont="1">
      <alignment vertical="center"/>
    </xf>
    <xf numFmtId="0" fontId="36" fillId="0" borderId="0" xfId="0" applyFont="1" applyFill="1" applyBorder="1" applyAlignment="1">
      <alignment horizontal="center" vertical="center"/>
    </xf>
    <xf numFmtId="41" fontId="37" fillId="0" borderId="0" xfId="126" applyFont="1" applyFill="1" applyBorder="1" applyAlignment="1">
      <alignment horizontal="right"/>
    </xf>
    <xf numFmtId="41" fontId="28" fillId="0" borderId="0" xfId="126" applyFont="1" applyFill="1" applyBorder="1" applyAlignment="1">
      <alignment horizontal="right" vertical="center"/>
    </xf>
    <xf numFmtId="41" fontId="37" fillId="35" borderId="35" xfId="126" applyFont="1" applyFill="1" applyBorder="1" applyAlignment="1">
      <alignment horizontal="right"/>
    </xf>
    <xf numFmtId="41" fontId="36" fillId="0" borderId="32" xfId="126" applyFont="1" applyBorder="1" applyAlignment="1">
      <alignment horizontal="right"/>
    </xf>
    <xf numFmtId="41" fontId="28" fillId="0" borderId="33" xfId="126" applyFont="1" applyBorder="1" applyAlignment="1">
      <alignment horizontal="right" vertical="center"/>
    </xf>
    <xf numFmtId="41" fontId="37" fillId="0" borderId="71" xfId="126" applyFont="1" applyBorder="1" applyAlignment="1">
      <alignment horizontal="right"/>
    </xf>
    <xf numFmtId="41" fontId="28" fillId="0" borderId="71" xfId="126" applyFont="1" applyBorder="1" applyAlignment="1">
      <alignment horizontal="right" vertical="center"/>
    </xf>
    <xf numFmtId="41" fontId="28" fillId="0" borderId="72" xfId="126" applyFont="1" applyBorder="1" applyAlignment="1">
      <alignment horizontal="right" vertical="center"/>
    </xf>
    <xf numFmtId="41" fontId="37" fillId="35" borderId="41" xfId="126" applyFont="1" applyFill="1" applyBorder="1" applyAlignment="1">
      <alignment horizontal="right"/>
    </xf>
    <xf numFmtId="41" fontId="37" fillId="35" borderId="23" xfId="126" applyFont="1" applyFill="1" applyBorder="1" applyAlignment="1">
      <alignment horizontal="right"/>
    </xf>
    <xf numFmtId="41" fontId="37" fillId="35" borderId="26" xfId="126" applyFont="1" applyFill="1" applyBorder="1" applyAlignment="1">
      <alignment horizontal="right"/>
    </xf>
    <xf numFmtId="41" fontId="37" fillId="35" borderId="73" xfId="126" applyFont="1" applyFill="1" applyBorder="1" applyAlignment="1">
      <alignment horizontal="right"/>
    </xf>
    <xf numFmtId="0" fontId="36" fillId="0" borderId="74" xfId="0" applyFont="1" applyBorder="1" applyAlignment="1">
      <alignment horizontal="center" vertical="center"/>
    </xf>
    <xf numFmtId="0" fontId="36" fillId="0" borderId="19" xfId="0" applyNumberFormat="1" applyFont="1" applyBorder="1" applyAlignment="1">
      <alignment horizontal="center" vertical="center"/>
    </xf>
    <xf numFmtId="0" fontId="36" fillId="0" borderId="75" xfId="0" applyFont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41" fontId="39" fillId="0" borderId="0" xfId="126" applyFont="1" applyFill="1" applyBorder="1" applyAlignment="1">
      <alignment vertical="center"/>
    </xf>
    <xf numFmtId="41" fontId="35" fillId="0" borderId="0" xfId="126" applyFont="1" applyFill="1" applyBorder="1" applyAlignment="1">
      <alignment vertical="center"/>
    </xf>
    <xf numFmtId="41" fontId="37" fillId="38" borderId="35" xfId="126" applyFont="1" applyFill="1" applyBorder="1" applyAlignment="1"/>
    <xf numFmtId="41" fontId="39" fillId="0" borderId="32" xfId="126" applyFont="1" applyBorder="1" applyAlignment="1">
      <alignment vertical="center"/>
    </xf>
    <xf numFmtId="41" fontId="36" fillId="35" borderId="41" xfId="126" applyFont="1" applyFill="1" applyBorder="1" applyAlignment="1"/>
    <xf numFmtId="41" fontId="35" fillId="0" borderId="32" xfId="126" applyFont="1" applyBorder="1" applyAlignment="1">
      <alignment vertical="center"/>
    </xf>
    <xf numFmtId="41" fontId="36" fillId="35" borderId="32" xfId="126" applyFont="1" applyFill="1" applyBorder="1" applyAlignment="1"/>
    <xf numFmtId="41" fontId="35" fillId="0" borderId="33" xfId="126" applyFont="1" applyBorder="1" applyAlignment="1">
      <alignment vertical="center"/>
    </xf>
    <xf numFmtId="41" fontId="39" fillId="0" borderId="71" xfId="126" applyFont="1" applyBorder="1" applyAlignment="1">
      <alignment vertical="center"/>
    </xf>
    <xf numFmtId="41" fontId="35" fillId="35" borderId="71" xfId="126" applyFont="1" applyFill="1" applyBorder="1" applyAlignment="1">
      <alignment vertical="center"/>
    </xf>
    <xf numFmtId="41" fontId="35" fillId="0" borderId="71" xfId="126" applyFont="1" applyBorder="1" applyAlignment="1">
      <alignment vertical="center"/>
    </xf>
    <xf numFmtId="41" fontId="35" fillId="0" borderId="72" xfId="126" applyFont="1" applyBorder="1" applyAlignment="1">
      <alignment vertical="center"/>
    </xf>
    <xf numFmtId="0" fontId="35" fillId="0" borderId="5" xfId="0" applyFont="1" applyBorder="1" applyAlignment="1">
      <alignment horizontal="center" vertical="center"/>
    </xf>
    <xf numFmtId="0" fontId="35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75" xfId="0" applyFont="1" applyBorder="1" applyAlignment="1">
      <alignment horizontal="center" vertical="center"/>
    </xf>
    <xf numFmtId="41" fontId="35" fillId="35" borderId="73" xfId="126" applyFont="1" applyFill="1" applyBorder="1" applyAlignment="1">
      <alignment vertical="center"/>
    </xf>
    <xf numFmtId="41" fontId="39" fillId="38" borderId="70" xfId="126" applyFont="1" applyFill="1" applyBorder="1" applyAlignment="1">
      <alignment vertical="center"/>
    </xf>
    <xf numFmtId="41" fontId="39" fillId="0" borderId="72" xfId="126" applyFont="1" applyBorder="1" applyAlignment="1">
      <alignment vertical="center"/>
    </xf>
    <xf numFmtId="41" fontId="28" fillId="0" borderId="0" xfId="126" applyFont="1" applyBorder="1">
      <alignment vertical="center"/>
    </xf>
    <xf numFmtId="0" fontId="36" fillId="0" borderId="0" xfId="0" applyNumberFormat="1" applyFont="1" applyFill="1" applyBorder="1" applyAlignment="1">
      <alignment horizontal="center" vertical="center"/>
    </xf>
    <xf numFmtId="41" fontId="28" fillId="0" borderId="33" xfId="126" applyFont="1" applyBorder="1">
      <alignment vertical="center"/>
    </xf>
    <xf numFmtId="41" fontId="28" fillId="0" borderId="71" xfId="126" applyFont="1" applyBorder="1">
      <alignment vertical="center"/>
    </xf>
    <xf numFmtId="41" fontId="28" fillId="0" borderId="72" xfId="126" applyFont="1" applyBorder="1">
      <alignment vertical="center"/>
    </xf>
    <xf numFmtId="0" fontId="36" fillId="0" borderId="5" xfId="0" applyNumberFormat="1" applyFont="1" applyBorder="1" applyAlignment="1">
      <alignment horizontal="center" vertical="center"/>
    </xf>
    <xf numFmtId="0" fontId="36" fillId="0" borderId="75" xfId="0" applyNumberFormat="1" applyFont="1" applyBorder="1" applyAlignment="1">
      <alignment horizontal="center" vertical="center"/>
    </xf>
    <xf numFmtId="41" fontId="39" fillId="0" borderId="0" xfId="126" applyNumberFormat="1" applyFont="1" applyFill="1" applyBorder="1">
      <alignment vertical="center"/>
    </xf>
    <xf numFmtId="41" fontId="35" fillId="0" borderId="0" xfId="126" applyNumberFormat="1" applyFont="1" applyFill="1" applyBorder="1">
      <alignment vertical="center"/>
    </xf>
    <xf numFmtId="41" fontId="36" fillId="0" borderId="0" xfId="0" applyNumberFormat="1" applyFont="1" applyFill="1" applyBorder="1" applyAlignment="1">
      <alignment horizontal="right"/>
    </xf>
    <xf numFmtId="41" fontId="35" fillId="0" borderId="0" xfId="127" applyNumberFormat="1" applyFont="1" applyFill="1" applyBorder="1">
      <alignment vertical="center"/>
    </xf>
    <xf numFmtId="41" fontId="39" fillId="0" borderId="21" xfId="127" applyNumberFormat="1" applyFont="1" applyBorder="1">
      <alignment vertical="center"/>
    </xf>
    <xf numFmtId="41" fontId="28" fillId="0" borderId="21" xfId="127" applyNumberFormat="1" applyFont="1" applyBorder="1">
      <alignment vertical="center"/>
    </xf>
    <xf numFmtId="41" fontId="28" fillId="0" borderId="22" xfId="127" applyNumberFormat="1" applyFont="1" applyBorder="1">
      <alignment vertical="center"/>
    </xf>
    <xf numFmtId="41" fontId="37" fillId="0" borderId="32" xfId="0" applyNumberFormat="1" applyFont="1" applyBorder="1" applyAlignment="1">
      <alignment horizontal="right"/>
    </xf>
    <xf numFmtId="41" fontId="39" fillId="0" borderId="32" xfId="127" applyNumberFormat="1" applyFont="1" applyBorder="1">
      <alignment vertical="center"/>
    </xf>
    <xf numFmtId="41" fontId="36" fillId="35" borderId="32" xfId="0" applyNumberFormat="1" applyFont="1" applyFill="1" applyBorder="1" applyAlignment="1">
      <alignment horizontal="right"/>
    </xf>
    <xf numFmtId="41" fontId="36" fillId="0" borderId="32" xfId="0" applyNumberFormat="1" applyFont="1" applyBorder="1" applyAlignment="1">
      <alignment horizontal="right"/>
    </xf>
    <xf numFmtId="41" fontId="35" fillId="0" borderId="32" xfId="127" applyNumberFormat="1" applyFont="1" applyBorder="1">
      <alignment vertical="center"/>
    </xf>
    <xf numFmtId="41" fontId="35" fillId="0" borderId="32" xfId="0" applyNumberFormat="1" applyFont="1" applyBorder="1">
      <alignment vertical="center"/>
    </xf>
    <xf numFmtId="41" fontId="35" fillId="0" borderId="33" xfId="127" applyNumberFormat="1" applyFont="1" applyBorder="1">
      <alignment vertical="center"/>
    </xf>
    <xf numFmtId="41" fontId="39" fillId="0" borderId="71" xfId="126" applyNumberFormat="1" applyFont="1" applyBorder="1">
      <alignment vertical="center"/>
    </xf>
    <xf numFmtId="41" fontId="35" fillId="35" borderId="71" xfId="126" applyNumberFormat="1" applyFont="1" applyFill="1" applyBorder="1">
      <alignment vertical="center"/>
    </xf>
    <xf numFmtId="41" fontId="35" fillId="0" borderId="71" xfId="126" applyNumberFormat="1" applyFont="1" applyBorder="1">
      <alignment vertical="center"/>
    </xf>
    <xf numFmtId="41" fontId="36" fillId="35" borderId="71" xfId="0" applyNumberFormat="1" applyFont="1" applyFill="1" applyBorder="1" applyAlignment="1">
      <alignment horizontal="right"/>
    </xf>
    <xf numFmtId="41" fontId="36" fillId="0" borderId="71" xfId="0" applyNumberFormat="1" applyFont="1" applyBorder="1" applyAlignment="1">
      <alignment horizontal="right"/>
    </xf>
    <xf numFmtId="41" fontId="35" fillId="0" borderId="71" xfId="127" applyNumberFormat="1" applyFont="1" applyBorder="1">
      <alignment vertical="center"/>
    </xf>
    <xf numFmtId="41" fontId="35" fillId="0" borderId="72" xfId="126" applyNumberFormat="1" applyFont="1" applyBorder="1">
      <alignment vertical="center"/>
    </xf>
    <xf numFmtId="41" fontId="37" fillId="38" borderId="41" xfId="0" applyNumberFormat="1" applyFont="1" applyFill="1" applyBorder="1" applyAlignment="1">
      <alignment horizontal="right"/>
    </xf>
    <xf numFmtId="41" fontId="37" fillId="38" borderId="23" xfId="0" applyNumberFormat="1" applyFont="1" applyFill="1" applyBorder="1" applyAlignment="1">
      <alignment horizontal="right"/>
    </xf>
    <xf numFmtId="41" fontId="39" fillId="38" borderId="23" xfId="126" applyNumberFormat="1" applyFont="1" applyFill="1" applyBorder="1">
      <alignment vertical="center"/>
    </xf>
    <xf numFmtId="41" fontId="39" fillId="38" borderId="73" xfId="126" applyNumberFormat="1" applyFont="1" applyFill="1" applyBorder="1">
      <alignment vertical="center"/>
    </xf>
    <xf numFmtId="0" fontId="35" fillId="0" borderId="5" xfId="0" applyFont="1" applyFill="1" applyBorder="1" applyAlignment="1">
      <alignment horizontal="center" vertical="center"/>
    </xf>
    <xf numFmtId="0" fontId="35" fillId="0" borderId="5" xfId="0" applyNumberFormat="1" applyFont="1" applyBorder="1" applyAlignment="1">
      <alignment horizontal="center" vertical="center"/>
    </xf>
    <xf numFmtId="41" fontId="37" fillId="38" borderId="35" xfId="0" applyNumberFormat="1" applyFont="1" applyFill="1" applyBorder="1" applyAlignment="1">
      <alignment horizontal="right"/>
    </xf>
    <xf numFmtId="41" fontId="39" fillId="38" borderId="70" xfId="126" applyNumberFormat="1" applyFont="1" applyFill="1" applyBorder="1">
      <alignment vertical="center"/>
    </xf>
    <xf numFmtId="0" fontId="36" fillId="0" borderId="51" xfId="0" applyFont="1" applyFill="1" applyBorder="1" applyAlignment="1">
      <alignment horizontal="center" vertical="center"/>
    </xf>
    <xf numFmtId="41" fontId="36" fillId="0" borderId="0" xfId="126" applyFont="1" applyFill="1" applyBorder="1" applyAlignment="1">
      <alignment horizontal="right"/>
    </xf>
    <xf numFmtId="41" fontId="35" fillId="0" borderId="0" xfId="126" applyFont="1" applyFill="1" applyBorder="1" applyAlignment="1">
      <alignment horizontal="right" vertical="center"/>
    </xf>
    <xf numFmtId="0" fontId="35" fillId="0" borderId="0" xfId="0" applyFont="1" applyFill="1" applyBorder="1">
      <alignment vertical="center"/>
    </xf>
    <xf numFmtId="41" fontId="36" fillId="35" borderId="32" xfId="126" applyFont="1" applyFill="1" applyBorder="1" applyAlignment="1">
      <alignment horizontal="right"/>
    </xf>
    <xf numFmtId="41" fontId="36" fillId="0" borderId="32" xfId="126" applyFont="1" applyFill="1" applyBorder="1" applyAlignment="1">
      <alignment horizontal="right"/>
    </xf>
    <xf numFmtId="41" fontId="35" fillId="0" borderId="32" xfId="126" applyFont="1" applyFill="1" applyBorder="1" applyAlignment="1">
      <alignment horizontal="right" vertical="center"/>
    </xf>
    <xf numFmtId="0" fontId="35" fillId="0" borderId="33" xfId="0" applyFont="1" applyBorder="1">
      <alignment vertical="center"/>
    </xf>
    <xf numFmtId="41" fontId="36" fillId="35" borderId="71" xfId="126" applyFont="1" applyFill="1" applyBorder="1" applyAlignment="1">
      <alignment horizontal="right"/>
    </xf>
    <xf numFmtId="41" fontId="36" fillId="0" borderId="71" xfId="126" applyFont="1" applyBorder="1" applyAlignment="1">
      <alignment horizontal="right"/>
    </xf>
    <xf numFmtId="41" fontId="35" fillId="0" borderId="71" xfId="126" applyFont="1" applyBorder="1" applyAlignment="1">
      <alignment horizontal="right" vertical="center"/>
    </xf>
    <xf numFmtId="0" fontId="35" fillId="0" borderId="72" xfId="0" applyFont="1" applyBorder="1">
      <alignment vertical="center"/>
    </xf>
    <xf numFmtId="41" fontId="36" fillId="35" borderId="41" xfId="126" applyFont="1" applyFill="1" applyBorder="1" applyAlignment="1">
      <alignment horizontal="right"/>
    </xf>
    <xf numFmtId="41" fontId="36" fillId="35" borderId="73" xfId="126" applyFont="1" applyFill="1" applyBorder="1" applyAlignment="1">
      <alignment horizontal="right"/>
    </xf>
    <xf numFmtId="41" fontId="37" fillId="0" borderId="33" xfId="126" applyFont="1" applyBorder="1" applyAlignment="1">
      <alignment horizontal="right"/>
    </xf>
    <xf numFmtId="41" fontId="37" fillId="35" borderId="70" xfId="126" applyFont="1" applyFill="1" applyBorder="1" applyAlignment="1">
      <alignment horizontal="right"/>
    </xf>
    <xf numFmtId="41" fontId="37" fillId="0" borderId="72" xfId="126" applyFont="1" applyBorder="1" applyAlignment="1">
      <alignment horizontal="right"/>
    </xf>
    <xf numFmtId="41" fontId="39" fillId="0" borderId="0" xfId="126" applyFont="1" applyFill="1" applyBorder="1">
      <alignment vertical="center"/>
    </xf>
    <xf numFmtId="177" fontId="39" fillId="0" borderId="0" xfId="0" applyNumberFormat="1" applyFont="1" applyFill="1" applyBorder="1">
      <alignment vertical="center"/>
    </xf>
    <xf numFmtId="41" fontId="35" fillId="0" borderId="0" xfId="126" applyFont="1" applyFill="1" applyBorder="1">
      <alignment vertical="center"/>
    </xf>
    <xf numFmtId="0" fontId="40" fillId="0" borderId="0" xfId="0" applyFont="1" applyFill="1">
      <alignment vertical="center"/>
    </xf>
    <xf numFmtId="0" fontId="37" fillId="0" borderId="0" xfId="0" applyFont="1" applyFill="1">
      <alignment vertical="center"/>
    </xf>
    <xf numFmtId="0" fontId="41" fillId="0" borderId="0" xfId="0" applyFont="1" applyFill="1">
      <alignment vertical="center"/>
    </xf>
    <xf numFmtId="41" fontId="37" fillId="0" borderId="20" xfId="126" applyFont="1" applyBorder="1" applyAlignment="1">
      <alignment horizontal="right"/>
    </xf>
    <xf numFmtId="41" fontId="37" fillId="35" borderId="21" xfId="126" applyFont="1" applyFill="1" applyBorder="1" applyAlignment="1">
      <alignment horizontal="right"/>
    </xf>
    <xf numFmtId="41" fontId="37" fillId="35" borderId="22" xfId="126" applyFont="1" applyFill="1" applyBorder="1" applyAlignment="1">
      <alignment horizontal="right"/>
    </xf>
    <xf numFmtId="179" fontId="37" fillId="35" borderId="32" xfId="179" applyNumberFormat="1" applyFont="1" applyFill="1" applyBorder="1" applyAlignment="1">
      <alignment horizontal="right"/>
    </xf>
    <xf numFmtId="179" fontId="37" fillId="35" borderId="33" xfId="179" applyNumberFormat="1" applyFont="1" applyFill="1" applyBorder="1" applyAlignment="1">
      <alignment horizontal="right"/>
    </xf>
    <xf numFmtId="41" fontId="39" fillId="0" borderId="71" xfId="126" applyFont="1" applyBorder="1">
      <alignment vertical="center"/>
    </xf>
    <xf numFmtId="177" fontId="39" fillId="35" borderId="71" xfId="0" applyNumberFormat="1" applyFont="1" applyFill="1" applyBorder="1">
      <alignment vertical="center"/>
    </xf>
    <xf numFmtId="41" fontId="35" fillId="0" borderId="71" xfId="126" applyFont="1" applyBorder="1">
      <alignment vertical="center"/>
    </xf>
    <xf numFmtId="177" fontId="39" fillId="35" borderId="72" xfId="0" applyNumberFormat="1" applyFont="1" applyFill="1" applyBorder="1">
      <alignment vertical="center"/>
    </xf>
    <xf numFmtId="41" fontId="37" fillId="0" borderId="41" xfId="126" applyFont="1" applyBorder="1" applyAlignment="1">
      <alignment horizontal="right"/>
    </xf>
    <xf numFmtId="41" fontId="37" fillId="0" borderId="23" xfId="126" applyFont="1" applyBorder="1" applyAlignment="1">
      <alignment horizontal="right"/>
    </xf>
    <xf numFmtId="41" fontId="39" fillId="0" borderId="23" xfId="126" applyFont="1" applyBorder="1">
      <alignment vertical="center"/>
    </xf>
    <xf numFmtId="41" fontId="39" fillId="0" borderId="26" xfId="126" applyFont="1" applyBorder="1">
      <alignment vertical="center"/>
    </xf>
    <xf numFmtId="41" fontId="39" fillId="0" borderId="73" xfId="126" applyFont="1" applyBorder="1">
      <alignment vertical="center"/>
    </xf>
    <xf numFmtId="180" fontId="31" fillId="0" borderId="0" xfId="197" applyNumberFormat="1" applyFont="1">
      <alignment vertical="center"/>
    </xf>
    <xf numFmtId="0" fontId="36" fillId="0" borderId="0" xfId="0" applyFont="1">
      <alignment vertical="center"/>
    </xf>
    <xf numFmtId="0" fontId="36" fillId="0" borderId="0" xfId="0" applyFont="1" applyFill="1">
      <alignment vertical="center"/>
    </xf>
    <xf numFmtId="0" fontId="33" fillId="39" borderId="42" xfId="0" applyFont="1" applyFill="1" applyBorder="1" applyAlignment="1">
      <alignment horizontal="center" vertical="center"/>
    </xf>
    <xf numFmtId="0" fontId="33" fillId="39" borderId="4" xfId="0" applyFont="1" applyFill="1" applyBorder="1" applyAlignment="1">
      <alignment horizontal="center" vertical="center"/>
    </xf>
    <xf numFmtId="176" fontId="33" fillId="33" borderId="36" xfId="0" applyNumberFormat="1" applyFont="1" applyFill="1" applyBorder="1" applyAlignment="1">
      <alignment horizontal="center" vertical="center"/>
    </xf>
    <xf numFmtId="176" fontId="33" fillId="33" borderId="37" xfId="0" applyNumberFormat="1" applyFont="1" applyFill="1" applyBorder="1" applyAlignment="1">
      <alignment horizontal="center" vertical="center"/>
    </xf>
    <xf numFmtId="0" fontId="32" fillId="35" borderId="38" xfId="0" applyFont="1" applyFill="1" applyBorder="1" applyAlignment="1">
      <alignment horizontal="center" vertical="center"/>
    </xf>
    <xf numFmtId="0" fontId="32" fillId="35" borderId="39" xfId="0" applyFont="1" applyFill="1" applyBorder="1" applyAlignment="1">
      <alignment horizontal="center" vertical="center"/>
    </xf>
    <xf numFmtId="0" fontId="32" fillId="35" borderId="40" xfId="0" applyFont="1" applyFill="1" applyBorder="1" applyAlignment="1">
      <alignment horizontal="center" vertical="center"/>
    </xf>
    <xf numFmtId="0" fontId="33" fillId="33" borderId="34" xfId="0" applyFont="1" applyFill="1" applyBorder="1" applyAlignment="1">
      <alignment horizontal="center" vertical="center"/>
    </xf>
    <xf numFmtId="0" fontId="33" fillId="33" borderId="41" xfId="0" applyFont="1" applyFill="1" applyBorder="1" applyAlignment="1">
      <alignment horizontal="center" vertical="center"/>
    </xf>
    <xf numFmtId="176" fontId="33" fillId="33" borderId="41" xfId="0" applyNumberFormat="1" applyFont="1" applyFill="1" applyBorder="1" applyAlignment="1">
      <alignment horizontal="center" vertical="center"/>
    </xf>
    <xf numFmtId="0" fontId="30" fillId="35" borderId="45" xfId="0" applyFont="1" applyFill="1" applyBorder="1" applyAlignment="1">
      <alignment horizontal="center" vertical="center"/>
    </xf>
    <xf numFmtId="0" fontId="30" fillId="35" borderId="46" xfId="0" applyFont="1" applyFill="1" applyBorder="1" applyAlignment="1">
      <alignment horizontal="center" vertical="center"/>
    </xf>
    <xf numFmtId="0" fontId="30" fillId="35" borderId="47" xfId="0" applyFont="1" applyFill="1" applyBorder="1" applyAlignment="1">
      <alignment horizontal="center" vertical="center"/>
    </xf>
    <xf numFmtId="0" fontId="33" fillId="36" borderId="48" xfId="0" applyFont="1" applyFill="1" applyBorder="1" applyAlignment="1">
      <alignment horizontal="center" vertical="center"/>
    </xf>
    <xf numFmtId="0" fontId="38" fillId="36" borderId="7" xfId="0" applyFont="1" applyFill="1" applyBorder="1" applyAlignment="1">
      <alignment horizontal="center" vertical="center"/>
    </xf>
    <xf numFmtId="0" fontId="38" fillId="36" borderId="49" xfId="0" applyFont="1" applyFill="1" applyBorder="1" applyAlignment="1">
      <alignment horizontal="center" vertical="center"/>
    </xf>
    <xf numFmtId="0" fontId="38" fillId="36" borderId="50" xfId="0" applyFont="1" applyFill="1" applyBorder="1" applyAlignment="1">
      <alignment horizontal="center" vertical="center"/>
    </xf>
    <xf numFmtId="0" fontId="38" fillId="33" borderId="23" xfId="0" applyFont="1" applyFill="1" applyBorder="1" applyAlignment="1">
      <alignment horizontal="center" vertical="center"/>
    </xf>
    <xf numFmtId="0" fontId="38" fillId="33" borderId="1" xfId="0" applyFont="1" applyFill="1" applyBorder="1" applyAlignment="1">
      <alignment horizontal="center" vertical="center"/>
    </xf>
    <xf numFmtId="0" fontId="38" fillId="33" borderId="3" xfId="0" applyFont="1" applyFill="1" applyBorder="1" applyAlignment="1">
      <alignment horizontal="center" vertical="center"/>
    </xf>
    <xf numFmtId="0" fontId="33" fillId="36" borderId="6" xfId="0" applyFont="1" applyFill="1" applyBorder="1" applyAlignment="1">
      <alignment horizontal="center" vertical="center"/>
    </xf>
    <xf numFmtId="0" fontId="33" fillId="36" borderId="28" xfId="0" applyFont="1" applyFill="1" applyBorder="1" applyAlignment="1">
      <alignment horizontal="center" vertical="center"/>
    </xf>
    <xf numFmtId="176" fontId="33" fillId="37" borderId="43" xfId="0" applyNumberFormat="1" applyFont="1" applyFill="1" applyBorder="1" applyAlignment="1">
      <alignment horizontal="center" vertical="center"/>
    </xf>
    <xf numFmtId="176" fontId="33" fillId="37" borderId="28" xfId="0" applyNumberFormat="1" applyFont="1" applyFill="1" applyBorder="1" applyAlignment="1">
      <alignment horizontal="center" vertical="center"/>
    </xf>
    <xf numFmtId="176" fontId="33" fillId="34" borderId="8" xfId="0" applyNumberFormat="1" applyFont="1" applyFill="1" applyBorder="1" applyAlignment="1">
      <alignment horizontal="center" vertical="center"/>
    </xf>
    <xf numFmtId="176" fontId="33" fillId="37" borderId="44" xfId="0" applyNumberFormat="1" applyFont="1" applyFill="1" applyBorder="1" applyAlignment="1">
      <alignment horizontal="center" vertical="center"/>
    </xf>
    <xf numFmtId="0" fontId="33" fillId="33" borderId="28" xfId="0" applyFont="1" applyFill="1" applyBorder="1" applyAlignment="1">
      <alignment horizontal="center" vertical="center"/>
    </xf>
    <xf numFmtId="0" fontId="33" fillId="33" borderId="8" xfId="0" applyFont="1" applyFill="1" applyBorder="1" applyAlignment="1">
      <alignment horizontal="center" vertical="center"/>
    </xf>
    <xf numFmtId="176" fontId="33" fillId="34" borderId="9" xfId="0" applyNumberFormat="1" applyFont="1" applyFill="1" applyBorder="1" applyAlignment="1">
      <alignment horizontal="center" vertical="center"/>
    </xf>
    <xf numFmtId="0" fontId="38" fillId="33" borderId="32" xfId="0" applyFont="1" applyFill="1" applyBorder="1" applyAlignment="1">
      <alignment horizontal="center" vertical="center"/>
    </xf>
    <xf numFmtId="0" fontId="32" fillId="38" borderId="66" xfId="0" applyFont="1" applyFill="1" applyBorder="1" applyAlignment="1">
      <alignment horizontal="center" vertical="center"/>
    </xf>
    <xf numFmtId="0" fontId="32" fillId="38" borderId="67" xfId="0" applyFont="1" applyFill="1" applyBorder="1" applyAlignment="1">
      <alignment horizontal="center" vertical="center"/>
    </xf>
    <xf numFmtId="0" fontId="32" fillId="38" borderId="52" xfId="0" applyFont="1" applyFill="1" applyBorder="1" applyAlignment="1">
      <alignment horizontal="center" vertical="center"/>
    </xf>
    <xf numFmtId="0" fontId="32" fillId="35" borderId="66" xfId="0" applyFont="1" applyFill="1" applyBorder="1" applyAlignment="1">
      <alignment horizontal="center" vertical="center"/>
    </xf>
    <xf numFmtId="0" fontId="32" fillId="35" borderId="67" xfId="0" applyFont="1" applyFill="1" applyBorder="1" applyAlignment="1">
      <alignment horizontal="center" vertical="center"/>
    </xf>
    <xf numFmtId="0" fontId="32" fillId="35" borderId="52" xfId="0" applyFont="1" applyFill="1" applyBorder="1" applyAlignment="1">
      <alignment horizontal="center" vertical="center"/>
    </xf>
    <xf numFmtId="0" fontId="33" fillId="36" borderId="42" xfId="0" applyFont="1" applyFill="1" applyBorder="1" applyAlignment="1">
      <alignment horizontal="center" vertical="center"/>
    </xf>
    <xf numFmtId="0" fontId="33" fillId="36" borderId="68" xfId="0" applyFont="1" applyFill="1" applyBorder="1" applyAlignment="1">
      <alignment horizontal="center" vertical="center"/>
    </xf>
    <xf numFmtId="0" fontId="33" fillId="36" borderId="4" xfId="0" applyFont="1" applyFill="1" applyBorder="1" applyAlignment="1">
      <alignment horizontal="center" vertical="center"/>
    </xf>
    <xf numFmtId="0" fontId="38" fillId="36" borderId="35" xfId="0" applyFont="1" applyFill="1" applyBorder="1" applyAlignment="1">
      <alignment horizontal="center" vertical="center"/>
    </xf>
    <xf numFmtId="0" fontId="38" fillId="36" borderId="32" xfId="0" applyFont="1" applyFill="1" applyBorder="1" applyAlignment="1">
      <alignment horizontal="center" vertical="center"/>
    </xf>
    <xf numFmtId="0" fontId="38" fillId="33" borderId="33" xfId="0" applyFont="1" applyFill="1" applyBorder="1" applyAlignment="1">
      <alignment horizontal="center" vertical="center"/>
    </xf>
    <xf numFmtId="0" fontId="38" fillId="36" borderId="34" xfId="0" applyFont="1" applyFill="1" applyBorder="1" applyAlignment="1">
      <alignment horizontal="center" vertical="center"/>
    </xf>
    <xf numFmtId="0" fontId="38" fillId="36" borderId="69" xfId="0" applyFont="1" applyFill="1" applyBorder="1" applyAlignment="1">
      <alignment horizontal="center" vertical="center"/>
    </xf>
    <xf numFmtId="0" fontId="38" fillId="36" borderId="41" xfId="0" applyFont="1" applyFill="1" applyBorder="1" applyAlignment="1">
      <alignment horizontal="center" vertical="center"/>
    </xf>
    <xf numFmtId="0" fontId="33" fillId="36" borderId="14" xfId="0" applyFont="1" applyFill="1" applyBorder="1" applyAlignment="1">
      <alignment horizontal="center" vertical="center"/>
    </xf>
    <xf numFmtId="0" fontId="33" fillId="36" borderId="8" xfId="0" applyFont="1" applyFill="1" applyBorder="1" applyAlignment="1">
      <alignment horizontal="center" vertical="center"/>
    </xf>
    <xf numFmtId="176" fontId="33" fillId="37" borderId="8" xfId="0" applyNumberFormat="1" applyFont="1" applyFill="1" applyBorder="1" applyAlignment="1">
      <alignment horizontal="center" vertical="center"/>
    </xf>
    <xf numFmtId="0" fontId="33" fillId="33" borderId="45" xfId="0" applyFont="1" applyFill="1" applyBorder="1" applyAlignment="1">
      <alignment horizontal="center" vertical="center"/>
    </xf>
    <xf numFmtId="0" fontId="33" fillId="33" borderId="51" xfId="0" applyFont="1" applyFill="1" applyBorder="1" applyAlignment="1">
      <alignment horizontal="center" vertical="center"/>
    </xf>
    <xf numFmtId="0" fontId="33" fillId="33" borderId="6" xfId="0" applyFont="1" applyFill="1" applyBorder="1" applyAlignment="1">
      <alignment horizontal="center" vertical="center"/>
    </xf>
    <xf numFmtId="0" fontId="38" fillId="33" borderId="52" xfId="0" applyFont="1" applyFill="1" applyBorder="1" applyAlignment="1">
      <alignment horizontal="center" vertical="center" wrapText="1"/>
    </xf>
    <xf numFmtId="0" fontId="38" fillId="33" borderId="31" xfId="0" applyFont="1" applyFill="1" applyBorder="1" applyAlignment="1">
      <alignment horizontal="center" vertical="center" wrapText="1"/>
    </xf>
    <xf numFmtId="0" fontId="38" fillId="33" borderId="9" xfId="0" applyFont="1" applyFill="1" applyBorder="1" applyAlignment="1">
      <alignment horizontal="center" vertical="center" wrapText="1"/>
    </xf>
    <xf numFmtId="176" fontId="33" fillId="33" borderId="32" xfId="0" applyNumberFormat="1" applyFont="1" applyFill="1" applyBorder="1" applyAlignment="1">
      <alignment horizontal="center" vertical="center"/>
    </xf>
    <xf numFmtId="176" fontId="33" fillId="33" borderId="1" xfId="0" applyNumberFormat="1" applyFont="1" applyFill="1" applyBorder="1" applyAlignment="1">
      <alignment horizontal="center" vertical="center"/>
    </xf>
    <xf numFmtId="176" fontId="33" fillId="34" borderId="1" xfId="0" applyNumberFormat="1" applyFont="1" applyFill="1" applyBorder="1" applyAlignment="1">
      <alignment horizontal="center" vertical="center"/>
    </xf>
    <xf numFmtId="176" fontId="32" fillId="35" borderId="45" xfId="0" applyNumberFormat="1" applyFont="1" applyFill="1" applyBorder="1" applyAlignment="1">
      <alignment horizontal="center" vertical="center"/>
    </xf>
    <xf numFmtId="176" fontId="32" fillId="35" borderId="46" xfId="0" applyNumberFormat="1" applyFont="1" applyFill="1" applyBorder="1" applyAlignment="1">
      <alignment horizontal="center" vertical="center"/>
    </xf>
    <xf numFmtId="176" fontId="32" fillId="35" borderId="47" xfId="0" applyNumberFormat="1" applyFont="1" applyFill="1" applyBorder="1" applyAlignment="1">
      <alignment horizontal="center" vertical="center"/>
    </xf>
    <xf numFmtId="176" fontId="33" fillId="33" borderId="35" xfId="0" applyNumberFormat="1" applyFont="1" applyFill="1" applyBorder="1" applyAlignment="1">
      <alignment horizontal="center" vertical="center"/>
    </xf>
    <xf numFmtId="176" fontId="33" fillId="33" borderId="33" xfId="0" applyNumberFormat="1" applyFont="1" applyFill="1" applyBorder="1" applyAlignment="1">
      <alignment horizontal="center" vertical="center"/>
    </xf>
    <xf numFmtId="176" fontId="33" fillId="33" borderId="2" xfId="0" applyNumberFormat="1" applyFont="1" applyFill="1" applyBorder="1" applyAlignment="1">
      <alignment horizontal="center" vertical="center"/>
    </xf>
    <xf numFmtId="176" fontId="33" fillId="34" borderId="3" xfId="0" applyNumberFormat="1" applyFont="1" applyFill="1" applyBorder="1" applyAlignment="1">
      <alignment horizontal="center" vertical="center"/>
    </xf>
    <xf numFmtId="176" fontId="33" fillId="33" borderId="23" xfId="0" applyNumberFormat="1" applyFont="1" applyFill="1" applyBorder="1" applyAlignment="1">
      <alignment horizontal="center" vertical="center"/>
    </xf>
    <xf numFmtId="0" fontId="32" fillId="35" borderId="45" xfId="0" applyFont="1" applyFill="1" applyBorder="1" applyAlignment="1">
      <alignment horizontal="center" vertical="center"/>
    </xf>
    <xf numFmtId="0" fontId="32" fillId="35" borderId="46" xfId="0" applyFont="1" applyFill="1" applyBorder="1" applyAlignment="1">
      <alignment horizontal="center" vertical="center"/>
    </xf>
    <xf numFmtId="0" fontId="32" fillId="35" borderId="47" xfId="0" applyFont="1" applyFill="1" applyBorder="1" applyAlignment="1">
      <alignment horizontal="center" vertical="center"/>
    </xf>
    <xf numFmtId="0" fontId="33" fillId="39" borderId="45" xfId="0" applyFont="1" applyFill="1" applyBorder="1" applyAlignment="1">
      <alignment horizontal="center" vertical="center"/>
    </xf>
    <xf numFmtId="0" fontId="33" fillId="39" borderId="51" xfId="0" applyFont="1" applyFill="1" applyBorder="1" applyAlignment="1">
      <alignment horizontal="center" vertical="center"/>
    </xf>
    <xf numFmtId="0" fontId="34" fillId="34" borderId="38" xfId="0" applyFont="1" applyFill="1" applyBorder="1" applyAlignment="1">
      <alignment horizontal="center" vertical="center"/>
    </xf>
    <xf numFmtId="0" fontId="34" fillId="34" borderId="39" xfId="0" applyFont="1" applyFill="1" applyBorder="1" applyAlignment="1">
      <alignment horizontal="center" vertical="center"/>
    </xf>
    <xf numFmtId="0" fontId="34" fillId="34" borderId="53" xfId="0" applyFont="1" applyFill="1" applyBorder="1" applyAlignment="1">
      <alignment horizontal="center" vertical="center"/>
    </xf>
    <xf numFmtId="0" fontId="34" fillId="34" borderId="54" xfId="0" applyFont="1" applyFill="1" applyBorder="1" applyAlignment="1">
      <alignment horizontal="center" vertical="center"/>
    </xf>
    <xf numFmtId="0" fontId="34" fillId="34" borderId="54" xfId="0" applyFont="1" applyFill="1" applyBorder="1" applyAlignment="1">
      <alignment horizontal="center" vertical="center" wrapText="1"/>
    </xf>
    <xf numFmtId="0" fontId="34" fillId="34" borderId="39" xfId="0" applyFont="1" applyFill="1" applyBorder="1" applyAlignment="1">
      <alignment horizontal="center" vertical="center" wrapText="1"/>
    </xf>
    <xf numFmtId="0" fontId="34" fillId="34" borderId="53" xfId="0" applyFont="1" applyFill="1" applyBorder="1" applyAlignment="1">
      <alignment horizontal="center" vertical="center" wrapText="1"/>
    </xf>
    <xf numFmtId="0" fontId="34" fillId="34" borderId="55" xfId="0" applyFont="1" applyFill="1" applyBorder="1" applyAlignment="1">
      <alignment horizontal="center" vertical="center"/>
    </xf>
    <xf numFmtId="0" fontId="34" fillId="34" borderId="56" xfId="0" applyFont="1" applyFill="1" applyBorder="1" applyAlignment="1">
      <alignment horizontal="center" vertical="center"/>
    </xf>
    <xf numFmtId="41" fontId="28" fillId="0" borderId="21" xfId="126" applyFont="1" applyBorder="1">
      <alignment vertical="center"/>
    </xf>
    <xf numFmtId="0" fontId="42" fillId="0" borderId="0" xfId="0" applyFont="1" applyFill="1">
      <alignment vertical="center"/>
    </xf>
    <xf numFmtId="41" fontId="39" fillId="38" borderId="20" xfId="126" applyNumberFormat="1" applyFont="1" applyFill="1" applyBorder="1">
      <alignment vertical="center"/>
    </xf>
    <xf numFmtId="41" fontId="39" fillId="0" borderId="21" xfId="126" applyNumberFormat="1" applyFont="1" applyBorder="1">
      <alignment vertical="center"/>
    </xf>
    <xf numFmtId="41" fontId="35" fillId="35" borderId="21" xfId="126" applyNumberFormat="1" applyFont="1" applyFill="1" applyBorder="1">
      <alignment vertical="center"/>
    </xf>
    <xf numFmtId="41" fontId="35" fillId="0" borderId="21" xfId="126" applyNumberFormat="1" applyFont="1" applyBorder="1">
      <alignment vertical="center"/>
    </xf>
    <xf numFmtId="41" fontId="35" fillId="0" borderId="22" xfId="126" applyNumberFormat="1" applyFont="1" applyBorder="1">
      <alignment vertical="center"/>
    </xf>
    <xf numFmtId="41" fontId="39" fillId="38" borderId="26" xfId="126" applyNumberFormat="1" applyFont="1" applyFill="1" applyBorder="1">
      <alignment vertical="center"/>
    </xf>
    <xf numFmtId="41" fontId="35" fillId="0" borderId="21" xfId="127" applyNumberFormat="1" applyFont="1" applyBorder="1">
      <alignment vertical="center"/>
    </xf>
    <xf numFmtId="41" fontId="35" fillId="0" borderId="21" xfId="126" applyFont="1" applyBorder="1" applyAlignment="1">
      <alignment horizontal="right" vertical="center"/>
    </xf>
    <xf numFmtId="0" fontId="35" fillId="0" borderId="22" xfId="0" applyFont="1" applyBorder="1">
      <alignment vertical="center"/>
    </xf>
    <xf numFmtId="0" fontId="44" fillId="0" borderId="0" xfId="0" applyFont="1">
      <alignment vertical="center"/>
    </xf>
    <xf numFmtId="0" fontId="44" fillId="0" borderId="0" xfId="0" applyFont="1" applyFill="1">
      <alignment vertical="center"/>
    </xf>
    <xf numFmtId="0" fontId="38" fillId="0" borderId="0" xfId="0" applyFont="1">
      <alignment vertical="center"/>
    </xf>
    <xf numFmtId="0" fontId="31" fillId="0" borderId="0" xfId="0" applyFont="1" applyAlignment="1">
      <alignment vertical="center" wrapText="1"/>
    </xf>
  </cellXfs>
  <cellStyles count="198">
    <cellStyle name="20% - 강조색1 2" xfId="1"/>
    <cellStyle name="20% - 강조색1 3" xfId="2"/>
    <cellStyle name="20% - 강조색1 4" xfId="3"/>
    <cellStyle name="20% - 강조색1 5" xfId="4"/>
    <cellStyle name="20% - 강조색2 2" xfId="5"/>
    <cellStyle name="20% - 강조색2 3" xfId="6"/>
    <cellStyle name="20% - 강조색2 4" xfId="7"/>
    <cellStyle name="20% - 강조색2 5" xfId="8"/>
    <cellStyle name="20% - 강조색3 2" xfId="9"/>
    <cellStyle name="20% - 강조색3 3" xfId="10"/>
    <cellStyle name="20% - 강조색3 4" xfId="11"/>
    <cellStyle name="20% - 강조색3 5" xfId="12"/>
    <cellStyle name="20% - 강조색4 2" xfId="13"/>
    <cellStyle name="20% - 강조색4 3" xfId="14"/>
    <cellStyle name="20% - 강조색4 4" xfId="15"/>
    <cellStyle name="20% - 강조색4 5" xfId="16"/>
    <cellStyle name="20% - 강조색5 2" xfId="17"/>
    <cellStyle name="20% - 강조색5 3" xfId="18"/>
    <cellStyle name="20% - 강조색5 4" xfId="19"/>
    <cellStyle name="20% - 강조색5 5" xfId="20"/>
    <cellStyle name="20% - 강조색6 2" xfId="21"/>
    <cellStyle name="20% - 강조색6 3" xfId="22"/>
    <cellStyle name="20% - 강조색6 4" xfId="23"/>
    <cellStyle name="20% - 강조색6 5" xfId="24"/>
    <cellStyle name="40% - 강조색1 2" xfId="25"/>
    <cellStyle name="40% - 강조색1 3" xfId="26"/>
    <cellStyle name="40% - 강조색1 4" xfId="27"/>
    <cellStyle name="40% - 강조색1 5" xfId="28"/>
    <cellStyle name="40% - 강조색2 2" xfId="29"/>
    <cellStyle name="40% - 강조색2 3" xfId="30"/>
    <cellStyle name="40% - 강조색2 4" xfId="31"/>
    <cellStyle name="40% - 강조색2 5" xfId="32"/>
    <cellStyle name="40% - 강조색3 2" xfId="33"/>
    <cellStyle name="40% - 강조색3 3" xfId="34"/>
    <cellStyle name="40% - 강조색3 4" xfId="35"/>
    <cellStyle name="40% - 강조색3 5" xfId="36"/>
    <cellStyle name="40% - 강조색4 2" xfId="37"/>
    <cellStyle name="40% - 강조색4 3" xfId="38"/>
    <cellStyle name="40% - 강조색4 4" xfId="39"/>
    <cellStyle name="40% - 강조색4 5" xfId="40"/>
    <cellStyle name="40% - 강조색5 2" xfId="41"/>
    <cellStyle name="40% - 강조색5 3" xfId="42"/>
    <cellStyle name="40% - 강조색5 4" xfId="43"/>
    <cellStyle name="40% - 강조색5 5" xfId="44"/>
    <cellStyle name="40% - 강조색6 2" xfId="45"/>
    <cellStyle name="40% - 강조색6 3" xfId="46"/>
    <cellStyle name="40% - 강조색6 4" xfId="47"/>
    <cellStyle name="40% - 강조색6 5" xfId="48"/>
    <cellStyle name="60% - 강조색1 2" xfId="49"/>
    <cellStyle name="60% - 강조색1 3" xfId="50"/>
    <cellStyle name="60% - 강조색1 4" xfId="51"/>
    <cellStyle name="60% - 강조색1 5" xfId="52"/>
    <cellStyle name="60% - 강조색2 2" xfId="53"/>
    <cellStyle name="60% - 강조색2 3" xfId="54"/>
    <cellStyle name="60% - 강조색2 4" xfId="55"/>
    <cellStyle name="60% - 강조색2 5" xfId="56"/>
    <cellStyle name="60% - 강조색3 2" xfId="57"/>
    <cellStyle name="60% - 강조색3 3" xfId="58"/>
    <cellStyle name="60% - 강조색3 4" xfId="59"/>
    <cellStyle name="60% - 강조색3 5" xfId="60"/>
    <cellStyle name="60% - 강조색4 2" xfId="61"/>
    <cellStyle name="60% - 강조색4 3" xfId="62"/>
    <cellStyle name="60% - 강조색4 4" xfId="63"/>
    <cellStyle name="60% - 강조색4 5" xfId="64"/>
    <cellStyle name="60% - 강조색5 2" xfId="65"/>
    <cellStyle name="60% - 강조색5 3" xfId="66"/>
    <cellStyle name="60% - 강조색5 4" xfId="67"/>
    <cellStyle name="60% - 강조색5 5" xfId="68"/>
    <cellStyle name="60% - 강조색6 2" xfId="69"/>
    <cellStyle name="60% - 강조색6 3" xfId="70"/>
    <cellStyle name="60% - 강조색6 4" xfId="71"/>
    <cellStyle name="60% - 강조색6 5" xfId="72"/>
    <cellStyle name="강조색1 2" xfId="73"/>
    <cellStyle name="강조색1 3" xfId="74"/>
    <cellStyle name="강조색1 4" xfId="75"/>
    <cellStyle name="강조색1 5" xfId="76"/>
    <cellStyle name="강조색2 2" xfId="77"/>
    <cellStyle name="강조색2 3" xfId="78"/>
    <cellStyle name="강조색2 4" xfId="79"/>
    <cellStyle name="강조색2 5" xfId="80"/>
    <cellStyle name="강조색3 2" xfId="81"/>
    <cellStyle name="강조색3 3" xfId="82"/>
    <cellStyle name="강조색3 4" xfId="83"/>
    <cellStyle name="강조색3 5" xfId="84"/>
    <cellStyle name="강조색4 2" xfId="85"/>
    <cellStyle name="강조색4 3" xfId="86"/>
    <cellStyle name="강조색4 4" xfId="87"/>
    <cellStyle name="강조색4 5" xfId="88"/>
    <cellStyle name="강조색5 2" xfId="89"/>
    <cellStyle name="강조색5 3" xfId="90"/>
    <cellStyle name="강조색5 4" xfId="91"/>
    <cellStyle name="강조색5 5" xfId="92"/>
    <cellStyle name="강조색6 2" xfId="93"/>
    <cellStyle name="강조색6 3" xfId="94"/>
    <cellStyle name="강조색6 4" xfId="95"/>
    <cellStyle name="강조색6 5" xfId="96"/>
    <cellStyle name="경고문 2" xfId="97"/>
    <cellStyle name="경고문 3" xfId="98"/>
    <cellStyle name="경고문 4" xfId="99"/>
    <cellStyle name="경고문 5" xfId="100"/>
    <cellStyle name="계산 2" xfId="101"/>
    <cellStyle name="계산 3" xfId="102"/>
    <cellStyle name="계산 4" xfId="103"/>
    <cellStyle name="계산 5" xfId="104"/>
    <cellStyle name="나쁨 2" xfId="105"/>
    <cellStyle name="나쁨 3" xfId="106"/>
    <cellStyle name="나쁨 4" xfId="107"/>
    <cellStyle name="나쁨 5" xfId="108"/>
    <cellStyle name="메모 2" xfId="109"/>
    <cellStyle name="메모 3" xfId="110"/>
    <cellStyle name="메모 4" xfId="111"/>
    <cellStyle name="메모 5" xfId="112"/>
    <cellStyle name="백분율" xfId="197" builtinId="5"/>
    <cellStyle name="백분율 2" xfId="113"/>
    <cellStyle name="보통 2" xfId="114"/>
    <cellStyle name="보통 3" xfId="115"/>
    <cellStyle name="보통 4" xfId="116"/>
    <cellStyle name="보통 5" xfId="117"/>
    <cellStyle name="설명 텍스트 2" xfId="118"/>
    <cellStyle name="설명 텍스트 3" xfId="119"/>
    <cellStyle name="설명 텍스트 4" xfId="120"/>
    <cellStyle name="설명 텍스트 5" xfId="121"/>
    <cellStyle name="셀 확인 2" xfId="122"/>
    <cellStyle name="셀 확인 3" xfId="123"/>
    <cellStyle name="셀 확인 4" xfId="124"/>
    <cellStyle name="셀 확인 5" xfId="125"/>
    <cellStyle name="쉼표 [0]" xfId="126" builtinId="6"/>
    <cellStyle name="쉼표 [0] 2" xfId="127"/>
    <cellStyle name="쉼표 [0] 3" xfId="128"/>
    <cellStyle name="쉼표 [0] 4" xfId="129"/>
    <cellStyle name="쉼표 [0] 5" xfId="130"/>
    <cellStyle name="쉼표 [0] 6" xfId="131"/>
    <cellStyle name="쉼표 [0] 8" xfId="132"/>
    <cellStyle name="쉼표 4" xfId="133"/>
    <cellStyle name="쉼표 5" xfId="134"/>
    <cellStyle name="연결된 셀 2" xfId="135"/>
    <cellStyle name="연결된 셀 3" xfId="136"/>
    <cellStyle name="연결된 셀 4" xfId="137"/>
    <cellStyle name="연결된 셀 5" xfId="138"/>
    <cellStyle name="요약 2" xfId="139"/>
    <cellStyle name="요약 3" xfId="140"/>
    <cellStyle name="요약 4" xfId="141"/>
    <cellStyle name="요약 5" xfId="142"/>
    <cellStyle name="입력 2" xfId="143"/>
    <cellStyle name="입력 3" xfId="144"/>
    <cellStyle name="입력 4" xfId="145"/>
    <cellStyle name="입력 5" xfId="146"/>
    <cellStyle name="제목 1 2" xfId="147"/>
    <cellStyle name="제목 1 3" xfId="148"/>
    <cellStyle name="제목 1 4" xfId="149"/>
    <cellStyle name="제목 1 5" xfId="150"/>
    <cellStyle name="제목 2 2" xfId="151"/>
    <cellStyle name="제목 2 3" xfId="152"/>
    <cellStyle name="제목 2 4" xfId="153"/>
    <cellStyle name="제목 2 5" xfId="154"/>
    <cellStyle name="제목 3 2" xfId="155"/>
    <cellStyle name="제목 3 3" xfId="156"/>
    <cellStyle name="제목 3 4" xfId="157"/>
    <cellStyle name="제목 3 5" xfId="158"/>
    <cellStyle name="제목 4 2" xfId="159"/>
    <cellStyle name="제목 4 3" xfId="160"/>
    <cellStyle name="제목 4 4" xfId="161"/>
    <cellStyle name="제목 4 5" xfId="162"/>
    <cellStyle name="제목 5" xfId="163"/>
    <cellStyle name="제목 6" xfId="164"/>
    <cellStyle name="제목 7" xfId="165"/>
    <cellStyle name="제목 8" xfId="166"/>
    <cellStyle name="좋음 2" xfId="167"/>
    <cellStyle name="좋음 3" xfId="168"/>
    <cellStyle name="좋음 4" xfId="169"/>
    <cellStyle name="좋음 5" xfId="170"/>
    <cellStyle name="출력 2" xfId="171"/>
    <cellStyle name="출력 3" xfId="172"/>
    <cellStyle name="출력 4" xfId="173"/>
    <cellStyle name="출력 5" xfId="174"/>
    <cellStyle name="표준" xfId="0" builtinId="0"/>
    <cellStyle name="표준 10" xfId="175"/>
    <cellStyle name="표준 11" xfId="176"/>
    <cellStyle name="표준 11 2" xfId="177"/>
    <cellStyle name="표준 12" xfId="178"/>
    <cellStyle name="표준 2" xfId="179"/>
    <cellStyle name="표준 2 2" xfId="180"/>
    <cellStyle name="표준 2 3" xfId="181"/>
    <cellStyle name="표준 2 4" xfId="182"/>
    <cellStyle name="표준 2 4 2" xfId="183"/>
    <cellStyle name="표준 2 5" xfId="184"/>
    <cellStyle name="표준 2 6" xfId="185"/>
    <cellStyle name="표준 2 7" xfId="186"/>
    <cellStyle name="표준 3" xfId="187"/>
    <cellStyle name="표준 3 2" xfId="188"/>
    <cellStyle name="표준 3 3" xfId="189"/>
    <cellStyle name="표준 3 4" xfId="190"/>
    <cellStyle name="표준 4" xfId="191"/>
    <cellStyle name="표준 5" xfId="192"/>
    <cellStyle name="표준 6" xfId="193"/>
    <cellStyle name="표준 7" xfId="194"/>
    <cellStyle name="표준 9" xfId="195"/>
    <cellStyle name="표준 9 2" xfId="196"/>
  </cellStyles>
  <dxfs count="0"/>
  <tableStyles count="0" defaultTableStyle="TableStyleMedium9" defaultPivotStyle="PivotStyleLight16"/>
  <colors>
    <mruColors>
      <color rgb="FFF7A003"/>
      <color rgb="FF0000FF"/>
      <color rgb="FFFABE00"/>
      <color rgb="FFEEB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56947464347595E-2"/>
          <c:y val="0.16851311726291771"/>
          <c:w val="0.87088031464154114"/>
          <c:h val="0.6954449937397280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'전임교원_설립별(1965-)'!$G$73</c:f>
              <c:strCache>
                <c:ptCount val="1"/>
                <c:pt idx="0">
                  <c:v>박사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'전임교원_설립별(1965-)'!$A$74:$A$93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'전임교원_설립별(1965-)'!$G$74:$G$93</c:f>
              <c:numCache>
                <c:formatCode>#,##0.0_);[Red]\(#,##0.0\)</c:formatCode>
                <c:ptCount val="20"/>
                <c:pt idx="0">
                  <c:v>83.502689778840406</c:v>
                </c:pt>
                <c:pt idx="1">
                  <c:v>83.266331658291463</c:v>
                </c:pt>
                <c:pt idx="2">
                  <c:v>87.18480138169258</c:v>
                </c:pt>
                <c:pt idx="3">
                  <c:v>88.117533096545046</c:v>
                </c:pt>
                <c:pt idx="4">
                  <c:v>86.813186813186817</c:v>
                </c:pt>
                <c:pt idx="5">
                  <c:v>86.435660804457598</c:v>
                </c:pt>
                <c:pt idx="6">
                  <c:v>86.556169429097608</c:v>
                </c:pt>
                <c:pt idx="7">
                  <c:v>86.440424577664814</c:v>
                </c:pt>
                <c:pt idx="8">
                  <c:v>85.502958579881664</c:v>
                </c:pt>
                <c:pt idx="9">
                  <c:v>86.062263905171292</c:v>
                </c:pt>
                <c:pt idx="10">
                  <c:v>87.229563793708337</c:v>
                </c:pt>
                <c:pt idx="11">
                  <c:v>88.543061133422569</c:v>
                </c:pt>
                <c:pt idx="12">
                  <c:v>88.675719446866836</c:v>
                </c:pt>
                <c:pt idx="13">
                  <c:v>89.10891089108911</c:v>
                </c:pt>
                <c:pt idx="14">
                  <c:v>89.926133469179831</c:v>
                </c:pt>
                <c:pt idx="15">
                  <c:v>90.534102306920758</c:v>
                </c:pt>
                <c:pt idx="16">
                  <c:v>91.085773516455035</c:v>
                </c:pt>
                <c:pt idx="17">
                  <c:v>91.287928115640057</c:v>
                </c:pt>
                <c:pt idx="18">
                  <c:v>92.268173645003841</c:v>
                </c:pt>
                <c:pt idx="19">
                  <c:v>92.131703183633945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8-4A88-95F5-218D315E91A8}"/>
            </c:ext>
          </c:extLst>
        </c:ser>
        <c:ser>
          <c:idx val="1"/>
          <c:order val="1"/>
          <c:tx>
            <c:strRef>
              <c:f>'전임교원_설립별(1965-)'!$H$73</c:f>
              <c:strCache>
                <c:ptCount val="1"/>
                <c:pt idx="0">
                  <c:v>석사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'전임교원_설립별(1965-)'!$A$74:$A$93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'전임교원_설립별(1965-)'!$H$74:$H$92</c:f>
              <c:numCache>
                <c:formatCode>#,##0.0_);[Red]\(#,##0.0\)</c:formatCode>
                <c:ptCount val="19"/>
                <c:pt idx="0">
                  <c:v>15.242080095636581</c:v>
                </c:pt>
                <c:pt idx="1">
                  <c:v>14.874371859296481</c:v>
                </c:pt>
                <c:pt idx="2">
                  <c:v>11.640759930915372</c:v>
                </c:pt>
                <c:pt idx="3">
                  <c:v>10.946076848563125</c:v>
                </c:pt>
                <c:pt idx="4">
                  <c:v>11.408591408591409</c:v>
                </c:pt>
                <c:pt idx="5">
                  <c:v>11.99721399965175</c:v>
                </c:pt>
                <c:pt idx="6">
                  <c:v>11.955187231430326</c:v>
                </c:pt>
                <c:pt idx="7">
                  <c:v>12.019733891463597</c:v>
                </c:pt>
                <c:pt idx="8">
                  <c:v>12.735341581495426</c:v>
                </c:pt>
                <c:pt idx="9">
                  <c:v>12.335547740002605</c:v>
                </c:pt>
                <c:pt idx="10">
                  <c:v>11.168284411179979</c:v>
                </c:pt>
                <c:pt idx="11">
                  <c:v>10.051316376617581</c:v>
                </c:pt>
                <c:pt idx="12">
                  <c:v>9.8044101158589765</c:v>
                </c:pt>
                <c:pt idx="13">
                  <c:v>9.4125412541254132</c:v>
                </c:pt>
                <c:pt idx="14">
                  <c:v>8.6984207845135</c:v>
                </c:pt>
                <c:pt idx="15">
                  <c:v>8.099297893681042</c:v>
                </c:pt>
                <c:pt idx="16">
                  <c:v>7.7481212749416954</c:v>
                </c:pt>
                <c:pt idx="17">
                  <c:v>7.5791118635238961</c:v>
                </c:pt>
                <c:pt idx="18">
                  <c:v>6.5630619059851014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E8-4A88-95F5-218D315E91A8}"/>
            </c:ext>
          </c:extLst>
        </c:ser>
        <c:ser>
          <c:idx val="2"/>
          <c:order val="2"/>
          <c:tx>
            <c:strRef>
              <c:f>'전임교원_설립별(1965-)'!$I$73</c:f>
              <c:strCache>
                <c:ptCount val="1"/>
                <c:pt idx="0">
                  <c:v>학사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'전임교원_설립별(1965-)'!$A$74:$A$93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'전임교원_설립별(1965-)'!$I$74:$I$93</c:f>
              <c:numCache>
                <c:formatCode>#,##0.0_);[Red]\(#,##0.0\)</c:formatCode>
                <c:ptCount val="20"/>
                <c:pt idx="0">
                  <c:v>1.2552301255230125</c:v>
                </c:pt>
                <c:pt idx="1">
                  <c:v>1.5075376884422109</c:v>
                </c:pt>
                <c:pt idx="2">
                  <c:v>1.1398963730569949</c:v>
                </c:pt>
                <c:pt idx="3">
                  <c:v>0.87181143041653208</c:v>
                </c:pt>
                <c:pt idx="4">
                  <c:v>1.7782217782217784</c:v>
                </c:pt>
                <c:pt idx="5">
                  <c:v>1.5671251958906496</c:v>
                </c:pt>
                <c:pt idx="6">
                  <c:v>1.4426028238182933</c:v>
                </c:pt>
                <c:pt idx="7">
                  <c:v>1.4800418597697713</c:v>
                </c:pt>
                <c:pt idx="8">
                  <c:v>1.7213555675094134</c:v>
                </c:pt>
                <c:pt idx="9">
                  <c:v>1.5891624332421517</c:v>
                </c:pt>
                <c:pt idx="10">
                  <c:v>1.5787627178107821</c:v>
                </c:pt>
                <c:pt idx="11">
                  <c:v>1.3721552878179384</c:v>
                </c:pt>
                <c:pt idx="12">
                  <c:v>1.5074124828703126</c:v>
                </c:pt>
                <c:pt idx="13">
                  <c:v>1.4653465346534653</c:v>
                </c:pt>
                <c:pt idx="14">
                  <c:v>1.3372389200203771</c:v>
                </c:pt>
                <c:pt idx="15">
                  <c:v>1.3415245737211634</c:v>
                </c:pt>
                <c:pt idx="16">
                  <c:v>1.1661052086032651</c:v>
                </c:pt>
                <c:pt idx="17">
                  <c:v>1.1329600208360464</c:v>
                </c:pt>
                <c:pt idx="18">
                  <c:v>1.1687644490110454</c:v>
                </c:pt>
                <c:pt idx="19">
                  <c:v>1.0289311221401767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E8-4A88-95F5-218D315E91A8}"/>
            </c:ext>
          </c:extLst>
        </c:ser>
        <c:ser>
          <c:idx val="3"/>
          <c:order val="3"/>
          <c:tx>
            <c:strRef>
              <c:f>'전임교원_설립별(1965-)'!$J$73</c:f>
              <c:strCache>
                <c:ptCount val="1"/>
                <c:pt idx="0">
                  <c:v>기타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strRef>
              <c:f>'전임교원_설립별(1965-)'!$A$74:$A$93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'전임교원_설립별(1965-)'!$J$74:$J$93</c:f>
              <c:numCache>
                <c:formatCode>#,##0.0_);[Red]\(#,##0.0\)</c:formatCode>
                <c:ptCount val="20"/>
                <c:pt idx="0">
                  <c:v>0</c:v>
                </c:pt>
                <c:pt idx="1">
                  <c:v>0.35175879396984927</c:v>
                </c:pt>
                <c:pt idx="2">
                  <c:v>3.4542314335060449E-2</c:v>
                </c:pt>
                <c:pt idx="3">
                  <c:v>6.4578624475298677E-2</c:v>
                </c:pt>
                <c:pt idx="4">
                  <c:v>0</c:v>
                </c:pt>
                <c:pt idx="5">
                  <c:v>0</c:v>
                </c:pt>
                <c:pt idx="6">
                  <c:v>4.6040515653775323E-2</c:v>
                </c:pt>
                <c:pt idx="7">
                  <c:v>5.9799671101808942E-2</c:v>
                </c:pt>
                <c:pt idx="8">
                  <c:v>4.0344271113501882E-2</c:v>
                </c:pt>
                <c:pt idx="9">
                  <c:v>1.3025921583952065E-2</c:v>
                </c:pt>
                <c:pt idx="10">
                  <c:v>2.3389077300900479E-2</c:v>
                </c:pt>
                <c:pt idx="11">
                  <c:v>3.3467202141900937E-2</c:v>
                </c:pt>
                <c:pt idx="12">
                  <c:v>1.2457954403886883E-2</c:v>
                </c:pt>
                <c:pt idx="13">
                  <c:v>1.32013201320132E-2</c:v>
                </c:pt>
                <c:pt idx="14">
                  <c:v>3.8206826286296486E-2</c:v>
                </c:pt>
                <c:pt idx="15">
                  <c:v>2.5075225677031094E-2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E8-4A88-95F5-218D315E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75116864"/>
        <c:axId val="1"/>
      </c:barChart>
      <c:catAx>
        <c:axId val="47511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75116864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23744376298578942"/>
          <c:y val="0.92317607811888014"/>
          <c:w val="0.53740594369795269"/>
          <c:h val="3.9661268756499779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933" l="0.70000000000000062" r="0.70000000000000062" t="0.750000000000009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56"/>
          <c:w val="0.8572737172040128"/>
          <c:h val="0.70452660949848811"/>
        </c:manualLayout>
      </c:layout>
      <c:lineChart>
        <c:grouping val="standard"/>
        <c:varyColors val="0"/>
        <c:ser>
          <c:idx val="0"/>
          <c:order val="0"/>
          <c:tx>
            <c:v>전체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66-470E-9313-C7478BFA45FD}"/>
                </c:ext>
              </c:extLst>
            </c:dLbl>
            <c:dLbl>
              <c:idx val="1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9EE-440F-8D4D-FCD883A3394B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99-4108-8129-B086EBC94BFF}"/>
                </c:ext>
              </c:extLst>
            </c:dLbl>
            <c:dLbl>
              <c:idx val="1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EE-440F-8D4D-FCD883A339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'전임교원_설립별(1965-)'!$B$45:$B$65</c:f>
              <c:numCache>
                <c:formatCode>_(* #,##0_);_(* \(#,##0\);_(* "-"_);_(@_)</c:formatCode>
                <c:ptCount val="21"/>
                <c:pt idx="0">
                  <c:v>1673</c:v>
                </c:pt>
                <c:pt idx="1">
                  <c:v>1990</c:v>
                </c:pt>
                <c:pt idx="2">
                  <c:v>2895</c:v>
                </c:pt>
                <c:pt idx="3">
                  <c:v>3097</c:v>
                </c:pt>
                <c:pt idx="4">
                  <c:v>5005</c:v>
                </c:pt>
                <c:pt idx="5">
                  <c:v>5743</c:v>
                </c:pt>
                <c:pt idx="6">
                  <c:v>6516</c:v>
                </c:pt>
                <c:pt idx="7">
                  <c:v>6689</c:v>
                </c:pt>
                <c:pt idx="8">
                  <c:v>7436</c:v>
                </c:pt>
                <c:pt idx="9">
                  <c:v>7677</c:v>
                </c:pt>
                <c:pt idx="10">
                  <c:v>8551</c:v>
                </c:pt>
                <c:pt idx="11">
                  <c:v>8964</c:v>
                </c:pt>
                <c:pt idx="12">
                  <c:v>8027</c:v>
                </c:pt>
                <c:pt idx="13">
                  <c:v>7575</c:v>
                </c:pt>
                <c:pt idx="14">
                  <c:v>7852</c:v>
                </c:pt>
                <c:pt idx="15">
                  <c:v>7976</c:v>
                </c:pt>
                <c:pt idx="16">
                  <c:v>7718</c:v>
                </c:pt>
                <c:pt idx="17">
                  <c:v>7679</c:v>
                </c:pt>
                <c:pt idx="18">
                  <c:v>7786</c:v>
                </c:pt>
                <c:pt idx="19">
                  <c:v>7810</c:v>
                </c:pt>
                <c:pt idx="20">
                  <c:v>8261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66-470E-9313-C7478BFA45FD}"/>
            </c:ext>
          </c:extLst>
        </c:ser>
        <c:ser>
          <c:idx val="1"/>
          <c:order val="1"/>
          <c:tx>
            <c:v>국립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>
                      <a:solidFill>
                        <a:srgbClr val="F7A003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066-470E-9313-C7478BFA45FD}"/>
                </c:ext>
              </c:extLst>
            </c:dLbl>
            <c:dLbl>
              <c:idx val="1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9EE-440F-8D4D-FCD883A3394B}"/>
                </c:ext>
              </c:extLst>
            </c:dLbl>
            <c:dLbl>
              <c:idx val="16"/>
              <c:layout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b="1">
                      <a:solidFill>
                        <a:srgbClr val="F7A003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99-4108-8129-B086EBC94B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7A003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'전임교원_설립별(1965-)'!$D$45:$D$65</c:f>
              <c:numCache>
                <c:formatCode>_(* #,##0_);_(* \(#,##0\);_(* "-"_);_(@_)</c:formatCode>
                <c:ptCount val="21"/>
                <c:pt idx="0">
                  <c:v>281</c:v>
                </c:pt>
                <c:pt idx="1">
                  <c:v>443</c:v>
                </c:pt>
                <c:pt idx="2">
                  <c:v>521</c:v>
                </c:pt>
                <c:pt idx="3">
                  <c:v>674</c:v>
                </c:pt>
                <c:pt idx="4">
                  <c:v>1638</c:v>
                </c:pt>
                <c:pt idx="5">
                  <c:v>1922</c:v>
                </c:pt>
                <c:pt idx="6">
                  <c:v>2329</c:v>
                </c:pt>
                <c:pt idx="7">
                  <c:v>2444</c:v>
                </c:pt>
                <c:pt idx="8">
                  <c:v>2563</c:v>
                </c:pt>
                <c:pt idx="9">
                  <c:v>2748</c:v>
                </c:pt>
                <c:pt idx="10">
                  <c:v>2842</c:v>
                </c:pt>
                <c:pt idx="11">
                  <c:v>3089</c:v>
                </c:pt>
                <c:pt idx="12">
                  <c:v>2616</c:v>
                </c:pt>
                <c:pt idx="13">
                  <c:v>2322</c:v>
                </c:pt>
                <c:pt idx="14">
                  <c:v>2334</c:v>
                </c:pt>
                <c:pt idx="15">
                  <c:v>2187</c:v>
                </c:pt>
                <c:pt idx="16">
                  <c:v>2145</c:v>
                </c:pt>
                <c:pt idx="17">
                  <c:v>2218</c:v>
                </c:pt>
                <c:pt idx="18">
                  <c:v>2226</c:v>
                </c:pt>
                <c:pt idx="19">
                  <c:v>2082</c:v>
                </c:pt>
                <c:pt idx="20">
                  <c:v>2292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066-470E-9313-C7478BFA45FD}"/>
            </c:ext>
          </c:extLst>
        </c:ser>
        <c:ser>
          <c:idx val="2"/>
          <c:order val="2"/>
          <c:tx>
            <c:v>공립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0">
                      <a:solidFill>
                        <a:schemeClr val="accent3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066-470E-9313-C7478BFA45FD}"/>
                </c:ext>
              </c:extLst>
            </c:dLbl>
            <c:dLbl>
              <c:idx val="16"/>
              <c:layout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b="1">
                      <a:solidFill>
                        <a:schemeClr val="accent3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99-4108-8129-B086EBC94B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'전임교원_설립별(1965-)'!$F$45:$F$65</c:f>
              <c:numCache>
                <c:formatCode>_(* #,##0_);_(* \(#,##0\);_(* "-"_);_(@_)</c:formatCode>
                <c:ptCount val="21"/>
                <c:pt idx="0">
                  <c:v>15</c:v>
                </c:pt>
                <c:pt idx="1">
                  <c:v>18</c:v>
                </c:pt>
                <c:pt idx="2">
                  <c:v>32</c:v>
                </c:pt>
                <c:pt idx="3">
                  <c:v>32</c:v>
                </c:pt>
                <c:pt idx="4">
                  <c:v>64</c:v>
                </c:pt>
                <c:pt idx="5">
                  <c:v>54</c:v>
                </c:pt>
                <c:pt idx="6">
                  <c:v>60</c:v>
                </c:pt>
                <c:pt idx="7">
                  <c:v>68</c:v>
                </c:pt>
                <c:pt idx="8">
                  <c:v>50</c:v>
                </c:pt>
                <c:pt idx="9">
                  <c:v>53</c:v>
                </c:pt>
                <c:pt idx="10">
                  <c:v>50</c:v>
                </c:pt>
                <c:pt idx="11">
                  <c:v>49</c:v>
                </c:pt>
                <c:pt idx="12">
                  <c:v>47</c:v>
                </c:pt>
                <c:pt idx="13">
                  <c:v>51</c:v>
                </c:pt>
                <c:pt idx="14">
                  <c:v>52</c:v>
                </c:pt>
                <c:pt idx="15">
                  <c:v>53</c:v>
                </c:pt>
                <c:pt idx="16">
                  <c:v>54</c:v>
                </c:pt>
                <c:pt idx="17">
                  <c:v>58</c:v>
                </c:pt>
                <c:pt idx="18">
                  <c:v>58</c:v>
                </c:pt>
                <c:pt idx="19">
                  <c:v>57</c:v>
                </c:pt>
                <c:pt idx="20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066-470E-9313-C7478BFA45FD}"/>
            </c:ext>
          </c:extLst>
        </c:ser>
        <c:ser>
          <c:idx val="3"/>
          <c:order val="3"/>
          <c:tx>
            <c:v>사립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066-470E-9313-C7478BFA45FD}"/>
                </c:ext>
              </c:extLst>
            </c:dLbl>
            <c:dLbl>
              <c:idx val="1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9EE-440F-8D4D-FCD883A3394B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99-4108-8129-B086EBC94B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'전임교원_설립별(1965-)'!$H$45:$H$65</c:f>
              <c:numCache>
                <c:formatCode>_(* #,##0_);_(* \(#,##0\);_(* "-"_);_(@_)</c:formatCode>
                <c:ptCount val="21"/>
                <c:pt idx="0">
                  <c:v>1377</c:v>
                </c:pt>
                <c:pt idx="1">
                  <c:v>1529</c:v>
                </c:pt>
                <c:pt idx="2">
                  <c:v>2342</c:v>
                </c:pt>
                <c:pt idx="3">
                  <c:v>2391</c:v>
                </c:pt>
                <c:pt idx="4">
                  <c:v>3303</c:v>
                </c:pt>
                <c:pt idx="5">
                  <c:v>3767</c:v>
                </c:pt>
                <c:pt idx="6">
                  <c:v>4127</c:v>
                </c:pt>
                <c:pt idx="7">
                  <c:v>4177</c:v>
                </c:pt>
                <c:pt idx="8">
                  <c:v>4823</c:v>
                </c:pt>
                <c:pt idx="9">
                  <c:v>4876</c:v>
                </c:pt>
                <c:pt idx="10">
                  <c:v>5659</c:v>
                </c:pt>
                <c:pt idx="11">
                  <c:v>5826</c:v>
                </c:pt>
                <c:pt idx="12">
                  <c:v>5364</c:v>
                </c:pt>
                <c:pt idx="13">
                  <c:v>5202</c:v>
                </c:pt>
                <c:pt idx="14">
                  <c:v>5466</c:v>
                </c:pt>
                <c:pt idx="15">
                  <c:v>5736</c:v>
                </c:pt>
                <c:pt idx="16">
                  <c:v>5519</c:v>
                </c:pt>
                <c:pt idx="17">
                  <c:v>5403</c:v>
                </c:pt>
                <c:pt idx="18">
                  <c:v>5502</c:v>
                </c:pt>
                <c:pt idx="19">
                  <c:v>5671</c:v>
                </c:pt>
                <c:pt idx="20">
                  <c:v>5910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2066-470E-9313-C7478BFA4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238016"/>
        <c:axId val="1"/>
      </c:lineChart>
      <c:catAx>
        <c:axId val="341238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crossAx val="341238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6271376383295597"/>
          <c:y val="0.91047190529755218"/>
          <c:w val="0.47717270074065166"/>
          <c:h val="4.7269026436630446E-2"/>
        </c:manualLayout>
      </c:layout>
      <c:overlay val="0"/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 b="1"/>
      </a:pPr>
      <a:endParaRPr lang="ko-KR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62"/>
          <c:w val="0.88417583188828464"/>
          <c:h val="0.69492132215706581"/>
        </c:manualLayout>
      </c:layout>
      <c:lineChart>
        <c:grouping val="standard"/>
        <c:varyColors val="0"/>
        <c:ser>
          <c:idx val="0"/>
          <c:order val="0"/>
          <c:tx>
            <c:v>전체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 vertOverflow="overflow" horzOverflow="overflow">
                  <a:noAutofit/>
                </a:bodyPr>
                <a:lstStyle/>
                <a:p>
                  <a:pPr>
                    <a:defRPr b="1" i="0" baseline="0">
                      <a:solidFill>
                        <a:schemeClr val="accent4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3962721648432457E-2"/>
                      <c:h val="4.17792620779808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C17-4EC8-B2E6-351933FFBB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53-44B4-84CD-C35FFBDCFA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53-44B4-84CD-C35FFBDCFAE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53-44B4-84CD-C35FFBDCFA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53-44B4-84CD-C35FFBDCFAE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653-44B4-84CD-C35FFBDCFAE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53-44B4-84CD-C35FFBDCFAE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53-44B4-84CD-C35FFBDCFAE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53-44B4-84CD-C35FFBDCFAE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653-44B4-84CD-C35FFBDCFAE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53-44B4-84CD-C35FFBDCFAE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653-44B4-84CD-C35FFBDCFAE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653-44B4-84CD-C35FFBDCFAE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653-44B4-84CD-C35FFBDCFAE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653-44B4-84CD-C35FFBDCFAE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653-44B4-84CD-C35FFBDCFAEB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3962721648432457E-2"/>
                      <c:h val="4.17792620779808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B33-48AF-8A23-76A89F49E42A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53-44B4-84CD-C35FFBDCFA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vertOverflow="overflow" horzOverflow="overflow" wrap="square" lIns="38100" tIns="19050" rIns="38100" bIns="19050" anchor="ctr">
                <a:noAutofit/>
              </a:bodyPr>
              <a:lstStyle/>
              <a:p>
                <a:pPr>
                  <a:defRPr b="1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'전임교원_설립별(1965-)'!$K$45:$K$65</c:f>
              <c:numCache>
                <c:formatCode>0.0_ </c:formatCode>
                <c:ptCount val="21"/>
                <c:pt idx="0">
                  <c:v>16.796174536760311</c:v>
                </c:pt>
                <c:pt idx="1">
                  <c:v>17.286432160804019</c:v>
                </c:pt>
                <c:pt idx="2">
                  <c:v>19.240069084628669</c:v>
                </c:pt>
                <c:pt idx="3">
                  <c:v>19.438165967064901</c:v>
                </c:pt>
                <c:pt idx="4">
                  <c:v>17.602397602397602</c:v>
                </c:pt>
                <c:pt idx="5">
                  <c:v>18.544314818039354</c:v>
                </c:pt>
                <c:pt idx="6">
                  <c:v>19.30632289748312</c:v>
                </c:pt>
                <c:pt idx="7">
                  <c:v>20.017939901330543</c:v>
                </c:pt>
                <c:pt idx="8">
                  <c:v>20.589026358257129</c:v>
                </c:pt>
                <c:pt idx="9">
                  <c:v>21.297381789761626</c:v>
                </c:pt>
                <c:pt idx="10">
                  <c:v>21.517951116828442</c:v>
                </c:pt>
                <c:pt idx="11">
                  <c:v>21.240517626059795</c:v>
                </c:pt>
                <c:pt idx="12">
                  <c:v>20.966737261741621</c:v>
                </c:pt>
                <c:pt idx="13">
                  <c:v>21.729372937293729</c:v>
                </c:pt>
                <c:pt idx="14">
                  <c:v>22.274579724910851</c:v>
                </c:pt>
                <c:pt idx="15">
                  <c:v>22.793380140421263</c:v>
                </c:pt>
                <c:pt idx="16">
                  <c:v>22.881575537704069</c:v>
                </c:pt>
                <c:pt idx="17">
                  <c:v>23.414507097278292</c:v>
                </c:pt>
                <c:pt idx="18">
                  <c:v>23.465193937837146</c:v>
                </c:pt>
                <c:pt idx="19">
                  <c:v>24.878361075544177</c:v>
                </c:pt>
                <c:pt idx="20">
                  <c:v>25.033288948069242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17-4EC8-B2E6-351933FFBB04}"/>
            </c:ext>
          </c:extLst>
        </c:ser>
        <c:ser>
          <c:idx val="1"/>
          <c:order val="1"/>
          <c:tx>
            <c:v>국공립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F7A003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C17-4EC8-B2E6-351933FFBB04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B33-48AF-8A23-76A89F49E42A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653-44B4-84CD-C35FFBDCFA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7A003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'전임교원_설립별(1965-)'!$L$45:$L$65</c:f>
              <c:numCache>
                <c:formatCode>0.0_ </c:formatCode>
                <c:ptCount val="21"/>
                <c:pt idx="0">
                  <c:v>12.5</c:v>
                </c:pt>
                <c:pt idx="1">
                  <c:v>10.845986984815619</c:v>
                </c:pt>
                <c:pt idx="2">
                  <c:v>11.754068716094032</c:v>
                </c:pt>
                <c:pt idx="3">
                  <c:v>12.606232294617564</c:v>
                </c:pt>
                <c:pt idx="4">
                  <c:v>12.220916568742656</c:v>
                </c:pt>
                <c:pt idx="5">
                  <c:v>13.309716599190283</c:v>
                </c:pt>
                <c:pt idx="6">
                  <c:v>14.064462118041021</c:v>
                </c:pt>
                <c:pt idx="7">
                  <c:v>14.052547770700638</c:v>
                </c:pt>
                <c:pt idx="8">
                  <c:v>14.772292384232683</c:v>
                </c:pt>
                <c:pt idx="9">
                  <c:v>15.458764726883256</c:v>
                </c:pt>
                <c:pt idx="10">
                  <c:v>16.078838174273859</c:v>
                </c:pt>
                <c:pt idx="11">
                  <c:v>16.156787762906312</c:v>
                </c:pt>
                <c:pt idx="12">
                  <c:v>16.33496057078483</c:v>
                </c:pt>
                <c:pt idx="13">
                  <c:v>16.224188790560472</c:v>
                </c:pt>
                <c:pt idx="14">
                  <c:v>16.219614417435039</c:v>
                </c:pt>
                <c:pt idx="15">
                  <c:v>15.446428571428573</c:v>
                </c:pt>
                <c:pt idx="16">
                  <c:v>15.643474306502956</c:v>
                </c:pt>
                <c:pt idx="17">
                  <c:v>16.34446397188049</c:v>
                </c:pt>
                <c:pt idx="18">
                  <c:v>16.112084063047284</c:v>
                </c:pt>
                <c:pt idx="19">
                  <c:v>17.578307620383356</c:v>
                </c:pt>
                <c:pt idx="20">
                  <c:v>17.566992769034453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C17-4EC8-B2E6-351933FFBB04}"/>
            </c:ext>
          </c:extLst>
        </c:ser>
        <c:ser>
          <c:idx val="3"/>
          <c:order val="2"/>
          <c:tx>
            <c:v>사립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ln>
                        <a:noFill/>
                      </a:ln>
                      <a:solidFill>
                        <a:schemeClr val="tx2">
                          <a:lumMod val="50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C17-4EC8-B2E6-351933FFBB04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33-48AF-8A23-76A89F49E42A}"/>
                </c:ext>
              </c:extLst>
            </c:dLbl>
            <c:dLbl>
              <c:idx val="1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39F-4C33-BBD3-CA702575D8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ln>
                      <a:noFill/>
                    </a:ln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'전임교원_설립별(1965-)'!$M$45:$M$65</c:f>
              <c:numCache>
                <c:formatCode>0.0_ </c:formatCode>
                <c:ptCount val="21"/>
                <c:pt idx="0">
                  <c:v>17.719680464778502</c:v>
                </c:pt>
                <c:pt idx="1">
                  <c:v>19.228253760627862</c:v>
                </c:pt>
                <c:pt idx="2">
                  <c:v>21.007685738684884</c:v>
                </c:pt>
                <c:pt idx="3">
                  <c:v>21.455457967377669</c:v>
                </c:pt>
                <c:pt idx="4">
                  <c:v>20.375416288222826</c:v>
                </c:pt>
                <c:pt idx="5">
                  <c:v>21.290151314043005</c:v>
                </c:pt>
                <c:pt idx="6">
                  <c:v>22.340683305064211</c:v>
                </c:pt>
                <c:pt idx="7">
                  <c:v>23.605458463011729</c:v>
                </c:pt>
                <c:pt idx="8">
                  <c:v>23.740410532863361</c:v>
                </c:pt>
                <c:pt idx="9">
                  <c:v>24.65135356849877</c:v>
                </c:pt>
                <c:pt idx="10">
                  <c:v>24.297579077575541</c:v>
                </c:pt>
                <c:pt idx="11">
                  <c:v>23.978716100240302</c:v>
                </c:pt>
                <c:pt idx="12">
                  <c:v>23.266219239373601</c:v>
                </c:pt>
                <c:pt idx="13">
                  <c:v>24.24067666282199</c:v>
                </c:pt>
                <c:pt idx="14">
                  <c:v>24.917672886937432</c:v>
                </c:pt>
                <c:pt idx="15">
                  <c:v>25.662482566248258</c:v>
                </c:pt>
                <c:pt idx="16">
                  <c:v>25.765537235006342</c:v>
                </c:pt>
                <c:pt idx="17">
                  <c:v>26.392744771423281</c:v>
                </c:pt>
                <c:pt idx="18">
                  <c:v>26.517629952744461</c:v>
                </c:pt>
                <c:pt idx="19">
                  <c:v>27.631810968083233</c:v>
                </c:pt>
                <c:pt idx="20">
                  <c:v>28.003384094754651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C17-4EC8-B2E6-351933FFB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198832"/>
        <c:axId val="1"/>
      </c:lineChart>
      <c:catAx>
        <c:axId val="223198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3198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538849795674275"/>
          <c:y val="0.91428649340910306"/>
          <c:w val="0.47794650985082565"/>
          <c:h val="4.6991268948524345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769051237365391E-2"/>
          <c:y val="0.20247650490283453"/>
          <c:w val="0.85743008764116213"/>
          <c:h val="0.62474578107380108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'비전임교원_설립별(1965-)'!$B$3:$C$3</c:f>
              <c:strCache>
                <c:ptCount val="1"/>
                <c:pt idx="0">
                  <c:v>비전임교원(시간강사포함)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8222087507597622E-2"/>
                  <c:y val="-2.8779213063859022E-3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4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329-4084-8037-0A1E9D640A6C}"/>
                </c:ext>
              </c:extLst>
            </c:dLbl>
            <c:dLbl>
              <c:idx val="12"/>
              <c:layout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4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329-4084-8037-0A1E9D640A6C}"/>
                </c:ext>
              </c:extLst>
            </c:dLbl>
            <c:dLbl>
              <c:idx val="16"/>
              <c:layout>
                <c:manualLayout>
                  <c:x val="-6.2305306139002321E-2"/>
                  <c:y val="-5.72655446221507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E4C-44BC-97D9-24A0FC248A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'비전임교원_설립별(1965-)'!$B$45:$B$65</c:f>
              <c:numCache>
                <c:formatCode>_(* #,##0_);_(* \(#,##0\);_(* "-"_);_(@_)</c:formatCode>
                <c:ptCount val="21"/>
                <c:pt idx="0">
                  <c:v>4355</c:v>
                </c:pt>
                <c:pt idx="1">
                  <c:v>6045</c:v>
                </c:pt>
                <c:pt idx="2">
                  <c:v>10960</c:v>
                </c:pt>
                <c:pt idx="3">
                  <c:v>11260</c:v>
                </c:pt>
                <c:pt idx="4">
                  <c:v>13052</c:v>
                </c:pt>
                <c:pt idx="5">
                  <c:v>13933</c:v>
                </c:pt>
                <c:pt idx="6">
                  <c:v>15324</c:v>
                </c:pt>
                <c:pt idx="7">
                  <c:v>16572</c:v>
                </c:pt>
                <c:pt idx="8">
                  <c:v>16559</c:v>
                </c:pt>
                <c:pt idx="9">
                  <c:v>16483</c:v>
                </c:pt>
                <c:pt idx="10">
                  <c:v>16506</c:v>
                </c:pt>
                <c:pt idx="11">
                  <c:v>16016</c:v>
                </c:pt>
                <c:pt idx="12">
                  <c:v>15999</c:v>
                </c:pt>
                <c:pt idx="13">
                  <c:v>15993</c:v>
                </c:pt>
                <c:pt idx="14">
                  <c:v>14897</c:v>
                </c:pt>
                <c:pt idx="15">
                  <c:v>14317</c:v>
                </c:pt>
                <c:pt idx="16">
                  <c:v>15223</c:v>
                </c:pt>
                <c:pt idx="17">
                  <c:v>16586</c:v>
                </c:pt>
                <c:pt idx="18">
                  <c:v>16916</c:v>
                </c:pt>
                <c:pt idx="19">
                  <c:v>17874</c:v>
                </c:pt>
                <c:pt idx="20">
                  <c:v>18203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29-4084-8037-0A1E9D640A6C}"/>
            </c:ext>
          </c:extLst>
        </c:ser>
        <c:ser>
          <c:idx val="1"/>
          <c:order val="1"/>
          <c:tx>
            <c:strRef>
              <c:f>'비전임교원_설립별(1965-)'!$D$3:$E$3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5.0928105248840699E-2"/>
                  <c:y val="-1.5101467852986864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F7A003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329-4084-8037-0A1E9D640A6C}"/>
                </c:ext>
              </c:extLst>
            </c:dLbl>
            <c:dLbl>
              <c:idx val="12"/>
              <c:layout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rgbClr val="F7A003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329-4084-8037-0A1E9D640A6C}"/>
                </c:ext>
              </c:extLst>
            </c:dLbl>
            <c:dLbl>
              <c:idx val="16"/>
              <c:layout>
                <c:manualLayout>
                  <c:x val="-4.776740137323511E-2"/>
                  <c:y val="-4.42722719158786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E4C-44BC-97D9-24A0FC248A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7A003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'비전임교원_설립별(1965-)'!$D$45:$D$65</c:f>
              <c:numCache>
                <c:formatCode>_(* #,##0_);_(* \(#,##0\);_(* "-"_);_(@_)</c:formatCode>
                <c:ptCount val="21"/>
                <c:pt idx="0">
                  <c:v>153</c:v>
                </c:pt>
                <c:pt idx="1">
                  <c:v>174</c:v>
                </c:pt>
                <c:pt idx="2">
                  <c:v>534</c:v>
                </c:pt>
                <c:pt idx="3">
                  <c:v>649</c:v>
                </c:pt>
                <c:pt idx="4">
                  <c:v>1168</c:v>
                </c:pt>
                <c:pt idx="5">
                  <c:v>1404</c:v>
                </c:pt>
                <c:pt idx="6">
                  <c:v>1829</c:v>
                </c:pt>
                <c:pt idx="7">
                  <c:v>1990</c:v>
                </c:pt>
                <c:pt idx="8">
                  <c:v>2262</c:v>
                </c:pt>
                <c:pt idx="9">
                  <c:v>2358</c:v>
                </c:pt>
                <c:pt idx="10">
                  <c:v>2603</c:v>
                </c:pt>
                <c:pt idx="11">
                  <c:v>2795</c:v>
                </c:pt>
                <c:pt idx="12">
                  <c:v>2657</c:v>
                </c:pt>
                <c:pt idx="13">
                  <c:v>2686</c:v>
                </c:pt>
                <c:pt idx="14">
                  <c:v>2663</c:v>
                </c:pt>
                <c:pt idx="15">
                  <c:v>2498</c:v>
                </c:pt>
                <c:pt idx="16">
                  <c:v>2679</c:v>
                </c:pt>
                <c:pt idx="17">
                  <c:v>3025</c:v>
                </c:pt>
                <c:pt idx="18">
                  <c:v>2934</c:v>
                </c:pt>
                <c:pt idx="19">
                  <c:v>3284</c:v>
                </c:pt>
                <c:pt idx="20">
                  <c:v>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329-4084-8037-0A1E9D640A6C}"/>
            </c:ext>
          </c:extLst>
        </c:ser>
        <c:ser>
          <c:idx val="2"/>
          <c:order val="2"/>
          <c:tx>
            <c:strRef>
              <c:f>'비전임교원_설립별(1965-)'!$F$3:$G$3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4.488135490561948E-2"/>
                  <c:y val="-2.5231218519200693E-3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bg2">
                          <a:lumMod val="50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329-4084-8037-0A1E9D640A6C}"/>
                </c:ext>
              </c:extLst>
            </c:dLbl>
            <c:dLbl>
              <c:idx val="12"/>
              <c:layout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2">
                          <a:lumMod val="50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329-4084-8037-0A1E9D640A6C}"/>
                </c:ext>
              </c:extLst>
            </c:dLbl>
            <c:dLbl>
              <c:idx val="16"/>
              <c:layout>
                <c:manualLayout>
                  <c:x val="-3.3229496607467907E-2"/>
                  <c:y val="-3.54178175327029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E4C-44BC-97D9-24A0FC248A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'비전임교원_설립별(1965-)'!$F$45:$F$65</c:f>
              <c:numCache>
                <c:formatCode>_(* #,##0_);_(* \(#,##0\);_(* "-"_);_(@_)</c:formatCode>
                <c:ptCount val="21"/>
                <c:pt idx="0">
                  <c:v>70</c:v>
                </c:pt>
                <c:pt idx="1">
                  <c:v>197</c:v>
                </c:pt>
                <c:pt idx="2">
                  <c:v>280</c:v>
                </c:pt>
                <c:pt idx="3">
                  <c:v>300</c:v>
                </c:pt>
                <c:pt idx="4">
                  <c:v>309</c:v>
                </c:pt>
                <c:pt idx="5">
                  <c:v>313</c:v>
                </c:pt>
                <c:pt idx="6">
                  <c:v>274</c:v>
                </c:pt>
                <c:pt idx="7">
                  <c:v>275</c:v>
                </c:pt>
                <c:pt idx="8">
                  <c:v>161</c:v>
                </c:pt>
                <c:pt idx="9">
                  <c:v>122</c:v>
                </c:pt>
                <c:pt idx="10">
                  <c:v>139</c:v>
                </c:pt>
                <c:pt idx="11">
                  <c:v>143</c:v>
                </c:pt>
                <c:pt idx="12">
                  <c:v>126</c:v>
                </c:pt>
                <c:pt idx="13">
                  <c:v>151</c:v>
                </c:pt>
                <c:pt idx="14">
                  <c:v>154</c:v>
                </c:pt>
                <c:pt idx="15">
                  <c:v>84</c:v>
                </c:pt>
                <c:pt idx="16">
                  <c:v>100</c:v>
                </c:pt>
                <c:pt idx="17">
                  <c:v>108</c:v>
                </c:pt>
                <c:pt idx="18">
                  <c:v>117</c:v>
                </c:pt>
                <c:pt idx="19">
                  <c:v>122</c:v>
                </c:pt>
                <c:pt idx="20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329-4084-8037-0A1E9D640A6C}"/>
            </c:ext>
          </c:extLst>
        </c:ser>
        <c:ser>
          <c:idx val="3"/>
          <c:order val="3"/>
          <c:tx>
            <c:strRef>
              <c:f>'비전임교원_설립별(1965-)'!$H$3:$I$3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5.6885331171287579E-2"/>
                  <c:y val="5.930979927879625E-3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329-4084-8037-0A1E9D640A6C}"/>
                </c:ext>
              </c:extLst>
            </c:dLbl>
            <c:dLbl>
              <c:idx val="12"/>
              <c:layout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329-4084-8037-0A1E9D640A6C}"/>
                </c:ext>
              </c:extLst>
            </c:dLbl>
            <c:dLbl>
              <c:idx val="16"/>
              <c:layout>
                <c:manualLayout>
                  <c:x val="-5.3997931987135497E-2"/>
                  <c:y val="-3.3653666267015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E4C-44BC-97D9-24A0FC248A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'비전임교원_설립별(1965-)'!$H$45:$H$65</c:f>
              <c:numCache>
                <c:formatCode>_(* #,##0_);_(* \(#,##0\);_(* "-"_);_(@_)</c:formatCode>
                <c:ptCount val="21"/>
                <c:pt idx="0">
                  <c:v>4132</c:v>
                </c:pt>
                <c:pt idx="1">
                  <c:v>5674</c:v>
                </c:pt>
                <c:pt idx="2">
                  <c:v>10146</c:v>
                </c:pt>
                <c:pt idx="3">
                  <c:v>10311</c:v>
                </c:pt>
                <c:pt idx="4">
                  <c:v>11575</c:v>
                </c:pt>
                <c:pt idx="5">
                  <c:v>12216</c:v>
                </c:pt>
                <c:pt idx="6">
                  <c:v>13221</c:v>
                </c:pt>
                <c:pt idx="7">
                  <c:v>14307</c:v>
                </c:pt>
                <c:pt idx="8">
                  <c:v>14136</c:v>
                </c:pt>
                <c:pt idx="9">
                  <c:v>14003</c:v>
                </c:pt>
                <c:pt idx="10">
                  <c:v>13764</c:v>
                </c:pt>
                <c:pt idx="11">
                  <c:v>13078</c:v>
                </c:pt>
                <c:pt idx="12">
                  <c:v>13216</c:v>
                </c:pt>
                <c:pt idx="13">
                  <c:v>13156</c:v>
                </c:pt>
                <c:pt idx="14">
                  <c:v>12080</c:v>
                </c:pt>
                <c:pt idx="15">
                  <c:v>11735</c:v>
                </c:pt>
                <c:pt idx="16">
                  <c:v>12444</c:v>
                </c:pt>
                <c:pt idx="17">
                  <c:v>13453</c:v>
                </c:pt>
                <c:pt idx="18">
                  <c:v>13865</c:v>
                </c:pt>
                <c:pt idx="19">
                  <c:v>14468</c:v>
                </c:pt>
                <c:pt idx="20">
                  <c:v>14748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A329-4084-8037-0A1E9D640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069760"/>
        <c:axId val="1"/>
      </c:lineChart>
      <c:catAx>
        <c:axId val="50106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01069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395654982379538"/>
          <c:y val="0.91525241353602049"/>
          <c:w val="0.70432245034791208"/>
          <c:h val="4.639325212553557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84909910357282E-2"/>
          <c:y val="0.19065085600050941"/>
          <c:w val="0.86050079176563732"/>
          <c:h val="0.62907217846122099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'비전임교원_설립별(1965-)'!$K$3</c:f>
              <c:strCache>
                <c:ptCount val="1"/>
                <c:pt idx="0">
                  <c:v>여교원비율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4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53-40E6-8D3E-5E481DACE2AA}"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F7E-464D-9C36-B4E44E9071E0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B91-482A-BD4E-6C14FFECED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'비전임교원_설립별(1965-)'!$A$45:$A$63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'비전임교원_설립별(1965-)'!$K$45:$K$65</c:f>
              <c:numCache>
                <c:formatCode>0.0_ </c:formatCode>
                <c:ptCount val="21"/>
                <c:pt idx="0">
                  <c:v>25.71756601607348</c:v>
                </c:pt>
                <c:pt idx="1">
                  <c:v>28.668320926385444</c:v>
                </c:pt>
                <c:pt idx="2">
                  <c:v>29.981751824817522</c:v>
                </c:pt>
                <c:pt idx="3">
                  <c:v>32.069271758436948</c:v>
                </c:pt>
                <c:pt idx="4">
                  <c:v>31.788231688630098</c:v>
                </c:pt>
                <c:pt idx="5">
                  <c:v>31.938563123519703</c:v>
                </c:pt>
                <c:pt idx="6">
                  <c:v>32.243539545810492</c:v>
                </c:pt>
                <c:pt idx="7">
                  <c:v>32.518706251508569</c:v>
                </c:pt>
                <c:pt idx="8">
                  <c:v>32.894498460051935</c:v>
                </c:pt>
                <c:pt idx="9">
                  <c:v>33.495116180306979</c:v>
                </c:pt>
                <c:pt idx="10">
                  <c:v>34.442021083242459</c:v>
                </c:pt>
                <c:pt idx="11">
                  <c:v>34.515484515484516</c:v>
                </c:pt>
                <c:pt idx="12">
                  <c:v>35.814738421151318</c:v>
                </c:pt>
                <c:pt idx="13">
                  <c:v>36.966172700556491</c:v>
                </c:pt>
                <c:pt idx="14">
                  <c:v>38.155333288581595</c:v>
                </c:pt>
                <c:pt idx="15">
                  <c:v>39.226094852273519</c:v>
                </c:pt>
                <c:pt idx="16">
                  <c:v>40.28115351770348</c:v>
                </c:pt>
                <c:pt idx="17">
                  <c:v>41.305920655974923</c:v>
                </c:pt>
                <c:pt idx="18">
                  <c:v>41.871600851265072</c:v>
                </c:pt>
                <c:pt idx="19">
                  <c:v>41.434485845361976</c:v>
                </c:pt>
                <c:pt idx="20">
                  <c:v>41.784321265725431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53-40E6-8D3E-5E481DACE2AA}"/>
            </c:ext>
          </c:extLst>
        </c:ser>
        <c:ser>
          <c:idx val="1"/>
          <c:order val="1"/>
          <c:tx>
            <c:strRef>
              <c:f>'비전임교원_설립별(1965-)'!$L$3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F7A003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D53-40E6-8D3E-5E481DACE2AA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F7E-464D-9C36-B4E44E9071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B91-482A-BD4E-6C14FFECED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7A003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'비전임교원_설립별(1965-)'!$A$45:$A$63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'비전임교원_설립별(1965-)'!$L$45:$L$65</c:f>
              <c:numCache>
                <c:formatCode>0.0_ </c:formatCode>
                <c:ptCount val="21"/>
                <c:pt idx="0">
                  <c:v>15.695067264573993</c:v>
                </c:pt>
                <c:pt idx="1">
                  <c:v>10.512129380053908</c:v>
                </c:pt>
                <c:pt idx="2">
                  <c:v>22.481572481572481</c:v>
                </c:pt>
                <c:pt idx="3">
                  <c:v>22.339304531085354</c:v>
                </c:pt>
                <c:pt idx="4">
                  <c:v>22.342586323628979</c:v>
                </c:pt>
                <c:pt idx="5">
                  <c:v>20.792079207920793</c:v>
                </c:pt>
                <c:pt idx="6">
                  <c:v>22.586780789348548</c:v>
                </c:pt>
                <c:pt idx="7">
                  <c:v>22.913907284768211</c:v>
                </c:pt>
                <c:pt idx="8">
                  <c:v>23.648369789517126</c:v>
                </c:pt>
                <c:pt idx="9">
                  <c:v>25.887096774193548</c:v>
                </c:pt>
                <c:pt idx="10">
                  <c:v>26.73231218088986</c:v>
                </c:pt>
                <c:pt idx="11">
                  <c:v>25.527569775357385</c:v>
                </c:pt>
                <c:pt idx="12">
                  <c:v>27.955443765720446</c:v>
                </c:pt>
                <c:pt idx="13">
                  <c:v>28.586535072259426</c:v>
                </c:pt>
                <c:pt idx="14">
                  <c:v>29.14447994320199</c:v>
                </c:pt>
                <c:pt idx="15">
                  <c:v>30.518977536793184</c:v>
                </c:pt>
                <c:pt idx="16">
                  <c:v>31.522130262684417</c:v>
                </c:pt>
                <c:pt idx="17">
                  <c:v>32.397063517395466</c:v>
                </c:pt>
                <c:pt idx="18">
                  <c:v>31.530645689937725</c:v>
                </c:pt>
                <c:pt idx="19">
                  <c:v>32.677627715795651</c:v>
                </c:pt>
                <c:pt idx="20">
                  <c:v>32.329956584659911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D53-40E6-8D3E-5E481DACE2AA}"/>
            </c:ext>
          </c:extLst>
        </c:ser>
        <c:ser>
          <c:idx val="3"/>
          <c:order val="2"/>
          <c:tx>
            <c:strRef>
              <c:f>'비전임교원_설립별(1965-)'!$M$3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D53-40E6-8D3E-5E481DACE2AA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F7E-464D-9C36-B4E44E9071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B91-482A-BD4E-6C14FFECEDF9}"/>
                </c:ext>
              </c:extLst>
            </c:dLbl>
            <c:dLbl>
              <c:idx val="1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D2B-4498-94DD-8C5307BD6C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'비전임교원_설립별(1965-)'!$A$45:$A$63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'비전임교원_설립별(1965-)'!$M$45:$M$65</c:f>
              <c:numCache>
                <c:formatCode>0.0_ </c:formatCode>
                <c:ptCount val="21"/>
                <c:pt idx="0">
                  <c:v>26.258470474346563</c:v>
                </c:pt>
                <c:pt idx="1">
                  <c:v>29.855481142051467</c:v>
                </c:pt>
                <c:pt idx="2">
                  <c:v>30.583481174847233</c:v>
                </c:pt>
                <c:pt idx="3">
                  <c:v>32.964794879255166</c:v>
                </c:pt>
                <c:pt idx="4">
                  <c:v>32.99352051835853</c:v>
                </c:pt>
                <c:pt idx="5">
                  <c:v>33.505239030779308</c:v>
                </c:pt>
                <c:pt idx="6">
                  <c:v>33.779593071628469</c:v>
                </c:pt>
                <c:pt idx="7">
                  <c:v>34.039281470608799</c:v>
                </c:pt>
                <c:pt idx="8">
                  <c:v>34.479343520090552</c:v>
                </c:pt>
                <c:pt idx="9">
                  <c:v>34.842533742769405</c:v>
                </c:pt>
                <c:pt idx="10">
                  <c:v>35.977913397268239</c:v>
                </c:pt>
                <c:pt idx="11">
                  <c:v>36.534638323902733</c:v>
                </c:pt>
                <c:pt idx="12">
                  <c:v>37.469733656174334</c:v>
                </c:pt>
                <c:pt idx="13">
                  <c:v>38.773183338400727</c:v>
                </c:pt>
                <c:pt idx="14">
                  <c:v>40.256622516556291</c:v>
                </c:pt>
                <c:pt idx="15">
                  <c:v>41.141883255219433</c:v>
                </c:pt>
                <c:pt idx="16">
                  <c:v>42.237222757955642</c:v>
                </c:pt>
                <c:pt idx="17">
                  <c:v>43.380658589162266</c:v>
                </c:pt>
                <c:pt idx="18">
                  <c:v>44.147133068878468</c:v>
                </c:pt>
                <c:pt idx="19">
                  <c:v>43.495991152889133</c:v>
                </c:pt>
                <c:pt idx="20">
                  <c:v>43.999186330349879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D53-40E6-8D3E-5E481DACE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799152"/>
        <c:axId val="1"/>
      </c:lineChart>
      <c:catAx>
        <c:axId val="505799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05799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6231954549985048"/>
          <c:y val="0.91292334612019654"/>
          <c:w val="0.47794664274560617"/>
          <c:h val="4.633349036498646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287692072134943E-2"/>
          <c:y val="0.20385942912792049"/>
          <c:w val="0.87965349028341366"/>
          <c:h val="0.61959426235479897"/>
        </c:manualLayout>
      </c:layout>
      <c:lineChart>
        <c:grouping val="standard"/>
        <c:varyColors val="0"/>
        <c:ser>
          <c:idx val="0"/>
          <c:order val="0"/>
          <c:tx>
            <c:v>전체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4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0DF-47F3-86F7-E866AD1EBFE9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4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0DF-47F3-86F7-E866AD1EBFE9}"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BD5-4E72-A09C-7D15DEFBE748}"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EF5-429E-922D-C0D833E2DAA8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BD5-4E72-A09C-7D15DEFBE7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 대비 비전임교원 비율(1965-)'!$A$45:$A$65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 대비 비전임교원 비율(1965-)'!$D$45:$D$65</c:f>
              <c:numCache>
                <c:formatCode>#,##0.0_ </c:formatCode>
                <c:ptCount val="21"/>
                <c:pt idx="0">
                  <c:v>260.31081888822473</c:v>
                </c:pt>
                <c:pt idx="1">
                  <c:v>303.76884422110555</c:v>
                </c:pt>
                <c:pt idx="2">
                  <c:v>378.58376511226248</c:v>
                </c:pt>
                <c:pt idx="3">
                  <c:v>363.57765579593155</c:v>
                </c:pt>
                <c:pt idx="4" formatCode="0.0_ ">
                  <c:v>260.77922077922079</c:v>
                </c:pt>
                <c:pt idx="5" formatCode="0.0_ ">
                  <c:v>242.60839282604908</c:v>
                </c:pt>
                <c:pt idx="6">
                  <c:v>235.17495395948433</c:v>
                </c:pt>
                <c:pt idx="7">
                  <c:v>247.75003737479443</c:v>
                </c:pt>
                <c:pt idx="8">
                  <c:v>222.68692845615922</c:v>
                </c:pt>
                <c:pt idx="9" formatCode="0.0_ ">
                  <c:v>214.70626546828186</c:v>
                </c:pt>
                <c:pt idx="10" formatCode="0.0_ ">
                  <c:v>193.03005496433167</c:v>
                </c:pt>
                <c:pt idx="11" formatCode="0.0_ ">
                  <c:v>178.67023650156179</c:v>
                </c:pt>
                <c:pt idx="12" formatCode="0.0_ ">
                  <c:v>199.31481250778623</c:v>
                </c:pt>
                <c:pt idx="13" formatCode="0.0_ ">
                  <c:v>211.12871287128715</c:v>
                </c:pt>
                <c:pt idx="14" formatCode="0.0_ ">
                  <c:v>189.72236372898627</c:v>
                </c:pt>
                <c:pt idx="15" formatCode="0.0_ ">
                  <c:v>179.50100300902707</c:v>
                </c:pt>
                <c:pt idx="16" formatCode="0.0_ ">
                  <c:v>197.24021767297225</c:v>
                </c:pt>
                <c:pt idx="17" formatCode="0.0_ ">
                  <c:v>215.99166558145589</c:v>
                </c:pt>
                <c:pt idx="18" formatCode="0.0_ ">
                  <c:v>217.261751862317</c:v>
                </c:pt>
                <c:pt idx="19" formatCode="0.0_ ">
                  <c:v>228.86043533930857</c:v>
                </c:pt>
                <c:pt idx="20" formatCode="0.0_ ">
                  <c:v>220.34862607432513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DF-47F3-86F7-E866AD1EBFE9}"/>
            </c:ext>
          </c:extLst>
        </c:ser>
        <c:ser>
          <c:idx val="1"/>
          <c:order val="1"/>
          <c:tx>
            <c:v>국공립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F7A003"/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0DF-47F3-86F7-E866AD1EBFE9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F7A003"/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0DF-47F3-86F7-E866AD1EBFE9}"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BD5-4E72-A09C-7D15DEFBE748}"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EF5-429E-922D-C0D833E2DAA8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BD5-4E72-A09C-7D15DEFBE7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7A003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 대비 비전임교원 비율(1965-)'!$A$45:$A$65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 대비 비전임교원 비율(1965-)'!$Q$45:$Q$65</c:f>
              <c:numCache>
                <c:formatCode>0.0_ </c:formatCode>
                <c:ptCount val="21"/>
                <c:pt idx="0">
                  <c:v>75.337837837837839</c:v>
                </c:pt>
                <c:pt idx="1">
                  <c:v>80.477223427331893</c:v>
                </c:pt>
                <c:pt idx="2">
                  <c:v>147.19710669077756</c:v>
                </c:pt>
                <c:pt idx="3">
                  <c:v>134.41926345609065</c:v>
                </c:pt>
                <c:pt idx="4">
                  <c:v>86.780258519388951</c:v>
                </c:pt>
                <c:pt idx="5">
                  <c:v>86.892712550607285</c:v>
                </c:pt>
                <c:pt idx="6">
                  <c:v>88.028463792381757</c:v>
                </c:pt>
                <c:pt idx="7">
                  <c:v>90.167197452229303</c:v>
                </c:pt>
                <c:pt idx="8">
                  <c:v>92.728664370455419</c:v>
                </c:pt>
                <c:pt idx="9">
                  <c:v>88.539807211710112</c:v>
                </c:pt>
                <c:pt idx="10">
                  <c:v>94.813278008298752</c:v>
                </c:pt>
                <c:pt idx="11">
                  <c:v>93.626513702995538</c:v>
                </c:pt>
                <c:pt idx="12">
                  <c:v>104.50619601952684</c:v>
                </c:pt>
                <c:pt idx="13">
                  <c:v>119.55330804888327</c:v>
                </c:pt>
                <c:pt idx="14">
                  <c:v>118.0637049455155</c:v>
                </c:pt>
                <c:pt idx="15">
                  <c:v>115.26785714285714</c:v>
                </c:pt>
                <c:pt idx="16">
                  <c:v>126.37562528422011</c:v>
                </c:pt>
                <c:pt idx="17">
                  <c:v>137.65377855887522</c:v>
                </c:pt>
                <c:pt idx="18">
                  <c:v>133.58143607705779</c:v>
                </c:pt>
                <c:pt idx="19">
                  <c:v>159.23328658251518</c:v>
                </c:pt>
                <c:pt idx="20">
                  <c:v>146.95874096129307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0DF-47F3-86F7-E866AD1EBFE9}"/>
            </c:ext>
          </c:extLst>
        </c:ser>
        <c:ser>
          <c:idx val="3"/>
          <c:order val="2"/>
          <c:tx>
            <c:v>사립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0DF-47F3-86F7-E866AD1EBFE9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0DF-47F3-86F7-E866AD1EBFE9}"/>
                </c:ext>
              </c:extLst>
            </c:dLbl>
            <c:dLbl>
              <c:idx val="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BD5-4E72-A09C-7D15DEFBE748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EF5-429E-922D-C0D833E2DAA8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BD5-4E72-A09C-7D15DEFBE7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 대비 비전임교원 비율(1965-)'!$A$45:$A$65</c:f>
              <c:strCache>
                <c:ptCount val="2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</c:strCache>
            </c:strRef>
          </c:cat>
          <c:val>
            <c:numRef>
              <c:f>'전임교원 대비 비전임교원 비율(1965-)'!$M$45:$M$65</c:f>
              <c:numCache>
                <c:formatCode>#,##0.0_ </c:formatCode>
                <c:ptCount val="21"/>
                <c:pt idx="0">
                  <c:v>300.0726216412491</c:v>
                </c:pt>
                <c:pt idx="1">
                  <c:v>371.09221713538261</c:v>
                </c:pt>
                <c:pt idx="2">
                  <c:v>433.2194705380017</c:v>
                </c:pt>
                <c:pt idx="3">
                  <c:v>431.24215809284817</c:v>
                </c:pt>
                <c:pt idx="4" formatCode="0.0_ ">
                  <c:v>350.43899485316376</c:v>
                </c:pt>
                <c:pt idx="5" formatCode="0.0_ ">
                  <c:v>324.28988585080964</c:v>
                </c:pt>
                <c:pt idx="6">
                  <c:v>320.35376787012359</c:v>
                </c:pt>
                <c:pt idx="7">
                  <c:v>342.5185539861144</c:v>
                </c:pt>
                <c:pt idx="8">
                  <c:v>293.09558366162139</c:v>
                </c:pt>
                <c:pt idx="9" formatCode="0.0_ ">
                  <c:v>287.18211648892537</c:v>
                </c:pt>
                <c:pt idx="10" formatCode="0.0_ ">
                  <c:v>243.22318430818166</c:v>
                </c:pt>
                <c:pt idx="11" formatCode="0.0_ ">
                  <c:v>224.47648472365259</c:v>
                </c:pt>
                <c:pt idx="12" formatCode="0.0_ ">
                  <c:v>246.38329604772559</c:v>
                </c:pt>
                <c:pt idx="13" formatCode="0.0_ ">
                  <c:v>252.90272971933874</c:v>
                </c:pt>
                <c:pt idx="14" formatCode="0.0_ ">
                  <c:v>221.00256128796195</c:v>
                </c:pt>
                <c:pt idx="15" formatCode="0.0_ ">
                  <c:v>204.58507670850764</c:v>
                </c:pt>
                <c:pt idx="16" formatCode="0.0_ ">
                  <c:v>225.47562964305126</c:v>
                </c:pt>
                <c:pt idx="17" formatCode="0.0_ ">
                  <c:v>248.99130112900241</c:v>
                </c:pt>
                <c:pt idx="18" formatCode="0.0_ ">
                  <c:v>251.99927299163943</c:v>
                </c:pt>
                <c:pt idx="19" formatCode="0.0_ ">
                  <c:v>255.12255334156234</c:v>
                </c:pt>
                <c:pt idx="20" formatCode="0.0_ ">
                  <c:v>249.54314720812181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0DF-47F3-86F7-E866AD1EB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948528"/>
        <c:axId val="1"/>
      </c:lineChart>
      <c:catAx>
        <c:axId val="50194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crossAx val="501948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9877160156960577"/>
          <c:y val="0.90036287209829324"/>
          <c:w val="0.61606844936462157"/>
          <c:h val="4.7369799837638893E-2"/>
        </c:manualLayout>
      </c:layout>
      <c:overlay val="0"/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tx1"/>
          </a:solidFill>
        </a:defRPr>
      </a:pPr>
      <a:endParaRPr lang="ko-KR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28576</xdr:colOff>
      <xdr:row>26</xdr:row>
      <xdr:rowOff>85725</xdr:rowOff>
    </xdr:from>
    <xdr:to>
      <xdr:col>19</xdr:col>
      <xdr:colOff>583407</xdr:colOff>
      <xdr:row>49</xdr:row>
      <xdr:rowOff>35718</xdr:rowOff>
    </xdr:to>
    <xdr:graphicFrame macro="">
      <xdr:nvGraphicFramePr>
        <xdr:cNvPr id="1938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</xdr:colOff>
      <xdr:row>4</xdr:row>
      <xdr:rowOff>9526</xdr:rowOff>
    </xdr:from>
    <xdr:to>
      <xdr:col>19</xdr:col>
      <xdr:colOff>583406</xdr:colOff>
      <xdr:row>25</xdr:row>
      <xdr:rowOff>107157</xdr:rowOff>
    </xdr:to>
    <xdr:graphicFrame macro="">
      <xdr:nvGraphicFramePr>
        <xdr:cNvPr id="1939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614362</xdr:colOff>
      <xdr:row>3</xdr:row>
      <xdr:rowOff>211932</xdr:rowOff>
    </xdr:from>
    <xdr:to>
      <xdr:col>29</xdr:col>
      <xdr:colOff>607218</xdr:colOff>
      <xdr:row>25</xdr:row>
      <xdr:rowOff>119063</xdr:rowOff>
    </xdr:to>
    <xdr:graphicFrame macro="">
      <xdr:nvGraphicFramePr>
        <xdr:cNvPr id="1940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8026" cy="50426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학위별 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(2005~2015)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0.0997</cdr:x>
      <cdr:y>0.7894</cdr:y>
    </cdr:from>
    <cdr:to>
      <cdr:x>0.20781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0.0997</cdr:x>
      <cdr:y>0.79395</cdr:y>
    </cdr:from>
    <cdr:to>
      <cdr:x>0.20781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7.07556E-6</cdr:x>
      <cdr:y>7.19668E-7</cdr:y>
    </cdr:from>
    <cdr:to>
      <cdr:x>0.02497</cdr:x>
      <cdr:y>0.04765</cdr:y>
    </cdr:to>
    <cdr:grpSp>
      <cdr:nvGrpSpPr>
        <cdr:cNvPr id="63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48" y="3"/>
          <a:ext cx="168996" cy="183132"/>
          <a:chOff x="-77502" y="-57326"/>
          <a:chExt cx="2188" cy="2965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6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188" cy="2412"/>
            <a:chOff x="2018" y="-1970"/>
            <a:chExt cx="201430" cy="214818"/>
          </a:xfrm>
        </cdr:grpSpPr>
      </cdr:grpSp>
      <cdr:grpSp>
        <cdr:nvGrpSpPr>
          <cdr:cNvPr id="1460233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188" cy="2965"/>
            <a:chOff x="2018" y="-1970"/>
            <a:chExt cx="201422" cy="264113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20" y="-1659"/>
              <a:ext cx="199020" cy="26380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</cdr:x>
      <cdr:y>0.00076</cdr:y>
    </cdr:from>
    <cdr:to>
      <cdr:x>1</cdr:x>
      <cdr:y>0.08736</cdr:y>
    </cdr:to>
    <cdr:sp macro="" textlink="">
      <cdr:nvSpPr>
        <cdr:cNvPr id="15" name="TextBox 2"/>
        <cdr:cNvSpPr txBox="1"/>
      </cdr:nvSpPr>
      <cdr:spPr>
        <a:xfrm xmlns:a="http://schemas.openxmlformats.org/drawingml/2006/main">
          <a:off x="0" y="3708"/>
          <a:ext cx="6769894" cy="42253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학위별 대학원 전임교원 구성비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(2005~2025)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0.02333</cdr:x>
      <cdr:y>0.10314</cdr:y>
    </cdr:from>
    <cdr:to>
      <cdr:x>0.05791</cdr:x>
      <cdr:y>0.13194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157956" y="503238"/>
          <a:ext cx="234065" cy="140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0.01022</cdr:x>
      <cdr:y>0.07826</cdr:y>
    </cdr:from>
    <cdr:to>
      <cdr:x>0.04415</cdr:x>
      <cdr:y>0.10915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9311" y="359873"/>
          <a:ext cx="230026" cy="1420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414618" y="0"/>
          <a:ext cx="7526431" cy="50970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전임교원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(2005~2016)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0.00091</cdr:y>
    </cdr:from>
    <cdr:to>
      <cdr:x>1</cdr:x>
      <cdr:y>0.09373</cdr:y>
    </cdr:to>
    <cdr:sp macro="" textlink="">
      <cdr:nvSpPr>
        <cdr:cNvPr id="6" name="TextBox 2"/>
        <cdr:cNvSpPr txBox="1"/>
      </cdr:nvSpPr>
      <cdr:spPr>
        <a:xfrm xmlns:a="http://schemas.openxmlformats.org/drawingml/2006/main">
          <a:off x="0" y="4183"/>
          <a:ext cx="6779419" cy="42682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대학원 전임 교원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(2005~2025)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0.03322</cdr:x>
      <cdr:y>0.09282</cdr:y>
    </cdr:from>
    <cdr:to>
      <cdr:x>0.06715</cdr:x>
      <cdr:y>0.12322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1957" y="674768"/>
          <a:ext cx="257197" cy="2216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0.09325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5499"/>
          <a:ext cx="6898481" cy="42550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대학원 전임 여교원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(2005~2025)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647700</xdr:colOff>
      <xdr:row>4</xdr:row>
      <xdr:rowOff>19050</xdr:rowOff>
    </xdr:from>
    <xdr:to>
      <xdr:col>18</xdr:col>
      <xdr:colOff>547687</xdr:colOff>
      <xdr:row>24</xdr:row>
      <xdr:rowOff>35719</xdr:rowOff>
    </xdr:to>
    <xdr:graphicFrame macro="">
      <xdr:nvGraphicFramePr>
        <xdr:cNvPr id="91623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16670</xdr:colOff>
      <xdr:row>25</xdr:row>
      <xdr:rowOff>66675</xdr:rowOff>
    </xdr:from>
    <xdr:to>
      <xdr:col>18</xdr:col>
      <xdr:colOff>607219</xdr:colOff>
      <xdr:row>45</xdr:row>
      <xdr:rowOff>64292</xdr:rowOff>
    </xdr:to>
    <xdr:graphicFrame macro="">
      <xdr:nvGraphicFramePr>
        <xdr:cNvPr id="91624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0.00825</cdr:x>
      <cdr:y>0.1205</cdr:y>
    </cdr:from>
    <cdr:to>
      <cdr:x>0.04167</cdr:x>
      <cdr:y>0.16995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466" y="518503"/>
          <a:ext cx="204364" cy="212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0.10625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6115049" cy="4572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대학원 비전임 교원수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(2005~2025]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0.01686</cdr:x>
      <cdr:y>0.12071</cdr:y>
    </cdr:from>
    <cdr:to>
      <cdr:x>0.05053</cdr:x>
      <cdr:y>0.1516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1268" y="519419"/>
          <a:ext cx="202286" cy="132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0.09795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5120"/>
          <a:ext cx="6007892" cy="41636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대학원 비전임 여교원비율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(2005~2025)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628650</xdr:colOff>
      <xdr:row>4</xdr:row>
      <xdr:rowOff>9525</xdr:rowOff>
    </xdr:from>
    <xdr:to>
      <xdr:col>22</xdr:col>
      <xdr:colOff>130968</xdr:colOff>
      <xdr:row>25</xdr:row>
      <xdr:rowOff>107156</xdr:rowOff>
    </xdr:to>
    <xdr:graphicFrame macro="">
      <xdr:nvGraphicFramePr>
        <xdr:cNvPr id="936027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0.02228</cdr:x>
      <cdr:y>0.13165</cdr:y>
    </cdr:from>
    <cdr:to>
      <cdr:x>0.06488</cdr:x>
      <cdr:y>0.1677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0036" y="605337"/>
          <a:ext cx="248633" cy="165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800" b="1"/>
            <a:t>(%)</a:t>
          </a:r>
          <a:endParaRPr lang="ko-KR" altLang="en-US" sz="8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0.11445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5836443" cy="52625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대학원 전임교원 대비 비전임교원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(2005~2025)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5"/>
  <sheetViews>
    <sheetView tabSelected="1" zoomScale="80" zoomScaleNormal="80" workbookViewId="0">
      <pane xSplit="1" ySplit="4" topLeftCell="B5" activePane="bottomRight" state="frozen"/>
      <selection activeCell="N66" sqref="N66"/>
      <selection pane="topRight" activeCell="N66" sqref="N66"/>
      <selection pane="bottomLeft" activeCell="N66" sqref="N66"/>
      <selection pane="bottomRight"/>
    </sheetView>
  </sheetViews>
  <sheetFormatPr defaultRowHeight="13.5" x14ac:dyDescent="0.3"/>
  <cols>
    <col min="1" max="3" width="9" style="1"/>
    <col min="4" max="9" width="9" style="50" customWidth="1"/>
    <col min="10" max="10" width="9" style="1"/>
    <col min="11" max="13" width="9" style="4" customWidth="1"/>
    <col min="14" max="16384" width="9" style="1"/>
  </cols>
  <sheetData>
    <row r="1" spans="1:31" ht="14.25" thickBot="1" x14ac:dyDescent="0.35">
      <c r="B1" s="5"/>
      <c r="C1" s="5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</row>
    <row r="2" spans="1:31" ht="14.25" thickBot="1" x14ac:dyDescent="0.35">
      <c r="B2" s="358" t="s">
        <v>54</v>
      </c>
      <c r="C2" s="359"/>
      <c r="D2" s="359"/>
      <c r="E2" s="359"/>
      <c r="F2" s="359"/>
      <c r="G2" s="359"/>
      <c r="H2" s="359"/>
      <c r="I2" s="360"/>
      <c r="J2" s="4"/>
      <c r="N2" s="4"/>
      <c r="O2" s="4"/>
      <c r="P2" s="4"/>
      <c r="Q2" s="4"/>
      <c r="R2" s="4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</row>
    <row r="3" spans="1:31" x14ac:dyDescent="0.3">
      <c r="A3" s="354" t="s">
        <v>0</v>
      </c>
      <c r="B3" s="361" t="s">
        <v>38</v>
      </c>
      <c r="C3" s="362"/>
      <c r="D3" s="356" t="s">
        <v>1</v>
      </c>
      <c r="E3" s="363"/>
      <c r="F3" s="356" t="s">
        <v>2</v>
      </c>
      <c r="G3" s="363"/>
      <c r="H3" s="356" t="s">
        <v>3</v>
      </c>
      <c r="I3" s="357"/>
      <c r="J3" s="4"/>
      <c r="K3" s="138" t="s">
        <v>86</v>
      </c>
      <c r="L3" s="138"/>
      <c r="M3" s="138"/>
      <c r="N3" s="4"/>
      <c r="O3" s="4"/>
      <c r="P3" s="4"/>
      <c r="Q3" s="4"/>
      <c r="R3" s="4"/>
      <c r="S3" s="163"/>
      <c r="T3" s="163"/>
      <c r="U3" s="163"/>
      <c r="V3" s="163"/>
      <c r="W3" s="163"/>
      <c r="X3" s="163"/>
      <c r="Y3" s="163"/>
    </row>
    <row r="4" spans="1:31" x14ac:dyDescent="0.3">
      <c r="A4" s="355"/>
      <c r="B4" s="139" t="s">
        <v>39</v>
      </c>
      <c r="C4" s="52" t="s">
        <v>52</v>
      </c>
      <c r="D4" s="53" t="s">
        <v>53</v>
      </c>
      <c r="E4" s="53" t="s">
        <v>52</v>
      </c>
      <c r="F4" s="53" t="s">
        <v>53</v>
      </c>
      <c r="G4" s="53" t="s">
        <v>52</v>
      </c>
      <c r="H4" s="53" t="s">
        <v>53</v>
      </c>
      <c r="I4" s="54" t="s">
        <v>52</v>
      </c>
      <c r="J4" s="4"/>
      <c r="K4" s="140" t="s">
        <v>87</v>
      </c>
      <c r="L4" s="140" t="s">
        <v>88</v>
      </c>
      <c r="M4" s="140" t="s">
        <v>89</v>
      </c>
      <c r="N4" s="4"/>
      <c r="O4" s="4"/>
      <c r="P4" s="4"/>
      <c r="Q4" s="4"/>
      <c r="R4" s="4"/>
      <c r="S4" s="163"/>
      <c r="T4" s="163"/>
      <c r="U4" s="163"/>
      <c r="V4" s="163"/>
      <c r="W4" s="163"/>
      <c r="X4" s="163"/>
      <c r="Y4" s="163"/>
    </row>
    <row r="5" spans="1:31" x14ac:dyDescent="0.25">
      <c r="A5" s="227">
        <v>1965</v>
      </c>
      <c r="B5" s="142" t="s">
        <v>48</v>
      </c>
      <c r="C5" s="23" t="s">
        <v>48</v>
      </c>
      <c r="D5" s="29" t="s">
        <v>48</v>
      </c>
      <c r="E5" s="29" t="s">
        <v>48</v>
      </c>
      <c r="F5" s="29" t="s">
        <v>48</v>
      </c>
      <c r="G5" s="29" t="s">
        <v>48</v>
      </c>
      <c r="H5" s="29" t="s">
        <v>48</v>
      </c>
      <c r="I5" s="228" t="s">
        <v>48</v>
      </c>
      <c r="J5" s="4"/>
      <c r="K5" s="144" t="e">
        <f>C5/B5*100</f>
        <v>#VALUE!</v>
      </c>
      <c r="L5" s="144" t="e">
        <f>(E5+G5)/(D5+F5)*100</f>
        <v>#VALUE!</v>
      </c>
      <c r="M5" s="144" t="e">
        <f>I5/H5*100</f>
        <v>#VALUE!</v>
      </c>
      <c r="N5" s="4"/>
      <c r="O5" s="4"/>
      <c r="P5" s="4"/>
      <c r="Q5" s="4"/>
      <c r="R5" s="4"/>
      <c r="S5" s="163"/>
      <c r="T5" s="163"/>
      <c r="U5" s="163"/>
      <c r="V5" s="163"/>
      <c r="W5" s="163"/>
      <c r="X5" s="163"/>
      <c r="Y5" s="163"/>
    </row>
    <row r="6" spans="1:31" x14ac:dyDescent="0.25">
      <c r="A6" s="145">
        <v>1966</v>
      </c>
      <c r="B6" s="56">
        <f t="shared" ref="B6:B18" si="0">SUM(D6,F6,H6)</f>
        <v>255</v>
      </c>
      <c r="C6" s="23">
        <f t="shared" ref="C6:C18" si="1">SUM(E6,G6,I6)</f>
        <v>0</v>
      </c>
      <c r="D6" s="29">
        <v>21</v>
      </c>
      <c r="E6" s="29">
        <v>0</v>
      </c>
      <c r="F6" s="29">
        <v>0</v>
      </c>
      <c r="G6" s="29">
        <v>0</v>
      </c>
      <c r="H6" s="29">
        <v>234</v>
      </c>
      <c r="I6" s="228">
        <v>0</v>
      </c>
      <c r="J6" s="4"/>
      <c r="K6" s="144">
        <f>C6/B6*100</f>
        <v>0</v>
      </c>
      <c r="L6" s="144">
        <f>(E6+G6)/(D6+F6)*100</f>
        <v>0</v>
      </c>
      <c r="M6" s="144">
        <f>I6/H6*100</f>
        <v>0</v>
      </c>
      <c r="N6" s="4"/>
      <c r="O6" s="4"/>
      <c r="P6" s="4"/>
      <c r="Q6" s="4"/>
      <c r="R6" s="4"/>
      <c r="S6" s="163"/>
      <c r="T6" s="163"/>
      <c r="U6" s="163"/>
      <c r="V6" s="163"/>
      <c r="W6" s="163"/>
      <c r="X6" s="163"/>
      <c r="Y6" s="163"/>
    </row>
    <row r="7" spans="1:31" x14ac:dyDescent="0.25">
      <c r="A7" s="145">
        <v>1967</v>
      </c>
      <c r="B7" s="56">
        <f t="shared" si="0"/>
        <v>60</v>
      </c>
      <c r="C7" s="23">
        <f t="shared" si="1"/>
        <v>2</v>
      </c>
      <c r="D7" s="29">
        <v>22</v>
      </c>
      <c r="E7" s="29">
        <v>1</v>
      </c>
      <c r="F7" s="29">
        <v>0</v>
      </c>
      <c r="G7" s="29">
        <v>0</v>
      </c>
      <c r="H7" s="29">
        <v>38</v>
      </c>
      <c r="I7" s="228">
        <v>1</v>
      </c>
      <c r="J7" s="4"/>
      <c r="K7" s="144">
        <f t="shared" ref="K7:K54" si="2">C7/B7*100</f>
        <v>3.3333333333333335</v>
      </c>
      <c r="L7" s="144">
        <f t="shared" ref="L7:L54" si="3">(E7+G7)/(D7+F7)*100</f>
        <v>4.5454545454545459</v>
      </c>
      <c r="M7" s="144">
        <f t="shared" ref="M7:M54" si="4">I7/H7*100</f>
        <v>2.6315789473684208</v>
      </c>
      <c r="N7" s="4"/>
      <c r="O7" s="4"/>
      <c r="P7" s="4"/>
      <c r="Q7" s="4"/>
      <c r="R7" s="4"/>
      <c r="S7" s="163"/>
      <c r="T7" s="163"/>
      <c r="U7" s="163"/>
      <c r="V7" s="163"/>
      <c r="W7" s="163"/>
      <c r="X7" s="163"/>
      <c r="Y7" s="163"/>
    </row>
    <row r="8" spans="1:31" x14ac:dyDescent="0.25">
      <c r="A8" s="145">
        <v>1968</v>
      </c>
      <c r="B8" s="56">
        <f t="shared" si="0"/>
        <v>182</v>
      </c>
      <c r="C8" s="23">
        <f t="shared" si="1"/>
        <v>5</v>
      </c>
      <c r="D8" s="29">
        <v>30</v>
      </c>
      <c r="E8" s="29">
        <v>1</v>
      </c>
      <c r="F8" s="29">
        <v>0</v>
      </c>
      <c r="G8" s="29">
        <v>0</v>
      </c>
      <c r="H8" s="29">
        <v>152</v>
      </c>
      <c r="I8" s="228">
        <v>4</v>
      </c>
      <c r="J8" s="4"/>
      <c r="K8" s="144">
        <f t="shared" si="2"/>
        <v>2.7472527472527473</v>
      </c>
      <c r="L8" s="144">
        <f t="shared" si="3"/>
        <v>3.3333333333333335</v>
      </c>
      <c r="M8" s="144">
        <f t="shared" si="4"/>
        <v>2.6315789473684208</v>
      </c>
      <c r="N8" s="4"/>
      <c r="O8" s="4"/>
      <c r="P8" s="4"/>
      <c r="Q8" s="4"/>
      <c r="R8" s="4"/>
      <c r="S8" s="163"/>
      <c r="T8" s="163"/>
      <c r="U8" s="163"/>
      <c r="V8" s="163"/>
      <c r="W8" s="163"/>
      <c r="X8" s="163"/>
      <c r="Y8" s="163"/>
    </row>
    <row r="9" spans="1:31" x14ac:dyDescent="0.25">
      <c r="A9" s="145">
        <v>1969</v>
      </c>
      <c r="B9" s="56">
        <f t="shared" si="0"/>
        <v>271</v>
      </c>
      <c r="C9" s="23">
        <f t="shared" si="1"/>
        <v>10</v>
      </c>
      <c r="D9" s="29">
        <v>57</v>
      </c>
      <c r="E9" s="29">
        <v>1</v>
      </c>
      <c r="F9" s="29">
        <v>0</v>
      </c>
      <c r="G9" s="29">
        <v>0</v>
      </c>
      <c r="H9" s="29">
        <v>214</v>
      </c>
      <c r="I9" s="228">
        <v>9</v>
      </c>
      <c r="J9" s="4"/>
      <c r="K9" s="144">
        <f t="shared" si="2"/>
        <v>3.6900369003690034</v>
      </c>
      <c r="L9" s="144">
        <f t="shared" si="3"/>
        <v>1.7543859649122806</v>
      </c>
      <c r="M9" s="144">
        <f t="shared" si="4"/>
        <v>4.2056074766355138</v>
      </c>
      <c r="N9" s="4"/>
      <c r="O9" s="4"/>
      <c r="P9" s="4"/>
      <c r="Q9" s="4"/>
      <c r="R9" s="4"/>
      <c r="S9" s="163"/>
      <c r="T9" s="163"/>
      <c r="U9" s="163"/>
      <c r="V9" s="163"/>
      <c r="W9" s="163"/>
      <c r="X9" s="163"/>
      <c r="Y9" s="163"/>
    </row>
    <row r="10" spans="1:31" x14ac:dyDescent="0.25">
      <c r="A10" s="145">
        <v>1970</v>
      </c>
      <c r="B10" s="56">
        <f t="shared" si="0"/>
        <v>150</v>
      </c>
      <c r="C10" s="23">
        <f t="shared" si="1"/>
        <v>6</v>
      </c>
      <c r="D10" s="29">
        <v>48</v>
      </c>
      <c r="E10" s="29">
        <v>3</v>
      </c>
      <c r="F10" s="29">
        <v>0</v>
      </c>
      <c r="G10" s="29">
        <v>0</v>
      </c>
      <c r="H10" s="29">
        <v>102</v>
      </c>
      <c r="I10" s="228">
        <v>3</v>
      </c>
      <c r="J10" s="4"/>
      <c r="K10" s="144">
        <f t="shared" si="2"/>
        <v>4</v>
      </c>
      <c r="L10" s="144">
        <f t="shared" si="3"/>
        <v>6.25</v>
      </c>
      <c r="M10" s="144">
        <f t="shared" si="4"/>
        <v>2.9411764705882351</v>
      </c>
      <c r="N10" s="4"/>
      <c r="O10" s="4"/>
      <c r="P10" s="4"/>
      <c r="Q10" s="4"/>
      <c r="R10" s="4"/>
      <c r="S10" s="163"/>
      <c r="T10" s="163"/>
      <c r="U10" s="163"/>
      <c r="V10" s="163"/>
      <c r="W10" s="163"/>
      <c r="X10" s="163"/>
      <c r="Y10" s="163"/>
    </row>
    <row r="11" spans="1:31" x14ac:dyDescent="0.25">
      <c r="A11" s="145">
        <v>1971</v>
      </c>
      <c r="B11" s="56">
        <f t="shared" si="0"/>
        <v>109</v>
      </c>
      <c r="C11" s="23">
        <f t="shared" si="1"/>
        <v>6</v>
      </c>
      <c r="D11" s="29">
        <v>50</v>
      </c>
      <c r="E11" s="29">
        <v>4</v>
      </c>
      <c r="F11" s="29">
        <v>0</v>
      </c>
      <c r="G11" s="29">
        <v>0</v>
      </c>
      <c r="H11" s="29">
        <v>59</v>
      </c>
      <c r="I11" s="228">
        <v>2</v>
      </c>
      <c r="J11" s="4"/>
      <c r="K11" s="144">
        <f t="shared" si="2"/>
        <v>5.5045871559633035</v>
      </c>
      <c r="L11" s="144">
        <f t="shared" si="3"/>
        <v>8</v>
      </c>
      <c r="M11" s="144">
        <f t="shared" si="4"/>
        <v>3.3898305084745761</v>
      </c>
      <c r="N11" s="4"/>
      <c r="O11" s="4"/>
      <c r="P11" s="4"/>
      <c r="Q11" s="4"/>
      <c r="R11" s="4"/>
      <c r="S11" s="163"/>
      <c r="T11" s="163"/>
      <c r="U11" s="163"/>
      <c r="V11" s="163"/>
      <c r="W11" s="163"/>
      <c r="X11" s="163"/>
      <c r="Y11" s="163"/>
    </row>
    <row r="12" spans="1:31" x14ac:dyDescent="0.25">
      <c r="A12" s="145">
        <v>1972</v>
      </c>
      <c r="B12" s="56">
        <f t="shared" si="0"/>
        <v>128</v>
      </c>
      <c r="C12" s="23">
        <f t="shared" si="1"/>
        <v>7</v>
      </c>
      <c r="D12" s="29">
        <v>52</v>
      </c>
      <c r="E12" s="29">
        <v>4</v>
      </c>
      <c r="F12" s="29">
        <v>0</v>
      </c>
      <c r="G12" s="29">
        <v>0</v>
      </c>
      <c r="H12" s="29">
        <v>76</v>
      </c>
      <c r="I12" s="228">
        <v>3</v>
      </c>
      <c r="J12" s="4"/>
      <c r="K12" s="144">
        <f t="shared" si="2"/>
        <v>5.46875</v>
      </c>
      <c r="L12" s="144">
        <f t="shared" si="3"/>
        <v>7.6923076923076925</v>
      </c>
      <c r="M12" s="144">
        <f t="shared" si="4"/>
        <v>3.9473684210526314</v>
      </c>
      <c r="N12" s="4"/>
      <c r="O12" s="4"/>
      <c r="P12" s="4"/>
      <c r="Q12" s="4"/>
      <c r="R12" s="4"/>
      <c r="S12" s="163"/>
      <c r="T12" s="163"/>
      <c r="U12" s="163"/>
      <c r="V12" s="163"/>
      <c r="W12" s="163"/>
      <c r="X12" s="163"/>
      <c r="Y12" s="163"/>
    </row>
    <row r="13" spans="1:31" x14ac:dyDescent="0.25">
      <c r="A13" s="145">
        <v>1973</v>
      </c>
      <c r="B13" s="56">
        <f t="shared" si="0"/>
        <v>141</v>
      </c>
      <c r="C13" s="23">
        <f t="shared" si="1"/>
        <v>5</v>
      </c>
      <c r="D13" s="29">
        <v>56</v>
      </c>
      <c r="E13" s="29">
        <v>4</v>
      </c>
      <c r="F13" s="29">
        <v>0</v>
      </c>
      <c r="G13" s="29">
        <v>0</v>
      </c>
      <c r="H13" s="29">
        <v>85</v>
      </c>
      <c r="I13" s="228">
        <v>1</v>
      </c>
      <c r="J13" s="4"/>
      <c r="K13" s="144">
        <f t="shared" si="2"/>
        <v>3.5460992907801421</v>
      </c>
      <c r="L13" s="144">
        <f t="shared" si="3"/>
        <v>7.1428571428571423</v>
      </c>
      <c r="M13" s="144">
        <f t="shared" si="4"/>
        <v>1.1764705882352942</v>
      </c>
      <c r="N13" s="4"/>
      <c r="O13" s="4"/>
      <c r="P13" s="4"/>
      <c r="Q13" s="4"/>
      <c r="R13" s="4"/>
      <c r="S13" s="163"/>
      <c r="T13" s="163"/>
      <c r="U13" s="163"/>
      <c r="V13" s="163"/>
      <c r="W13" s="163"/>
      <c r="X13" s="163"/>
      <c r="Y13" s="163"/>
    </row>
    <row r="14" spans="1:31" x14ac:dyDescent="0.25">
      <c r="A14" s="145">
        <v>1974</v>
      </c>
      <c r="B14" s="56">
        <f t="shared" si="0"/>
        <v>128</v>
      </c>
      <c r="C14" s="23">
        <f t="shared" si="1"/>
        <v>5</v>
      </c>
      <c r="D14" s="29">
        <v>59</v>
      </c>
      <c r="E14" s="29">
        <v>4</v>
      </c>
      <c r="F14" s="29">
        <v>0</v>
      </c>
      <c r="G14" s="29">
        <v>0</v>
      </c>
      <c r="H14" s="29">
        <v>69</v>
      </c>
      <c r="I14" s="228">
        <v>1</v>
      </c>
      <c r="J14" s="4"/>
      <c r="K14" s="144">
        <f t="shared" si="2"/>
        <v>3.90625</v>
      </c>
      <c r="L14" s="144">
        <f t="shared" si="3"/>
        <v>6.7796610169491522</v>
      </c>
      <c r="M14" s="144">
        <f t="shared" si="4"/>
        <v>1.4492753623188406</v>
      </c>
      <c r="N14" s="4"/>
      <c r="O14" s="4"/>
      <c r="P14" s="4"/>
      <c r="Q14" s="4"/>
      <c r="R14" s="4"/>
      <c r="S14" s="163"/>
      <c r="T14" s="163"/>
      <c r="U14" s="163"/>
      <c r="V14" s="163"/>
      <c r="W14" s="163"/>
      <c r="X14" s="163"/>
      <c r="Y14" s="163"/>
    </row>
    <row r="15" spans="1:31" x14ac:dyDescent="0.25">
      <c r="A15" s="145">
        <v>1975</v>
      </c>
      <c r="B15" s="56">
        <f t="shared" si="0"/>
        <v>153</v>
      </c>
      <c r="C15" s="23">
        <f t="shared" si="1"/>
        <v>5</v>
      </c>
      <c r="D15" s="29">
        <v>38</v>
      </c>
      <c r="E15" s="29">
        <v>5</v>
      </c>
      <c r="F15" s="29">
        <v>0</v>
      </c>
      <c r="G15" s="29">
        <v>0</v>
      </c>
      <c r="H15" s="29">
        <v>115</v>
      </c>
      <c r="I15" s="228">
        <v>0</v>
      </c>
      <c r="J15" s="4"/>
      <c r="K15" s="144">
        <f t="shared" si="2"/>
        <v>3.2679738562091507</v>
      </c>
      <c r="L15" s="144">
        <f t="shared" si="3"/>
        <v>13.157894736842104</v>
      </c>
      <c r="M15" s="144">
        <f t="shared" si="4"/>
        <v>0</v>
      </c>
      <c r="N15" s="4"/>
      <c r="O15" s="4"/>
      <c r="P15" s="4"/>
      <c r="Q15" s="4"/>
      <c r="R15" s="4"/>
      <c r="S15" s="163"/>
      <c r="T15" s="163"/>
      <c r="U15" s="163"/>
      <c r="V15" s="163"/>
      <c r="W15" s="163"/>
      <c r="X15" s="163"/>
      <c r="Y15" s="163"/>
    </row>
    <row r="16" spans="1:31" x14ac:dyDescent="0.25">
      <c r="A16" s="145">
        <v>1976</v>
      </c>
      <c r="B16" s="56">
        <f t="shared" si="0"/>
        <v>159</v>
      </c>
      <c r="C16" s="23">
        <f t="shared" si="1"/>
        <v>2</v>
      </c>
      <c r="D16" s="29">
        <v>72</v>
      </c>
      <c r="E16" s="29">
        <v>0</v>
      </c>
      <c r="F16" s="29">
        <v>0</v>
      </c>
      <c r="G16" s="29">
        <v>0</v>
      </c>
      <c r="H16" s="29">
        <v>87</v>
      </c>
      <c r="I16" s="228">
        <v>2</v>
      </c>
      <c r="J16" s="4"/>
      <c r="K16" s="144">
        <f t="shared" si="2"/>
        <v>1.257861635220126</v>
      </c>
      <c r="L16" s="144">
        <f t="shared" si="3"/>
        <v>0</v>
      </c>
      <c r="M16" s="144">
        <f t="shared" si="4"/>
        <v>2.2988505747126435</v>
      </c>
      <c r="N16" s="4"/>
      <c r="O16" s="4"/>
      <c r="P16" s="4"/>
      <c r="Q16" s="4"/>
      <c r="R16" s="4"/>
      <c r="S16" s="163"/>
      <c r="T16" s="163"/>
      <c r="U16" s="163"/>
      <c r="V16" s="163"/>
      <c r="W16" s="163"/>
      <c r="X16" s="163"/>
      <c r="Y16" s="163"/>
    </row>
    <row r="17" spans="1:28" x14ac:dyDescent="0.25">
      <c r="A17" s="145">
        <v>1977</v>
      </c>
      <c r="B17" s="56">
        <f t="shared" si="0"/>
        <v>137</v>
      </c>
      <c r="C17" s="23">
        <f t="shared" si="1"/>
        <v>9</v>
      </c>
      <c r="D17" s="29">
        <v>56</v>
      </c>
      <c r="E17" s="29">
        <v>6</v>
      </c>
      <c r="F17" s="29">
        <v>0</v>
      </c>
      <c r="G17" s="29">
        <v>0</v>
      </c>
      <c r="H17" s="29">
        <v>81</v>
      </c>
      <c r="I17" s="228">
        <v>3</v>
      </c>
      <c r="J17" s="4"/>
      <c r="K17" s="144">
        <f t="shared" si="2"/>
        <v>6.5693430656934311</v>
      </c>
      <c r="L17" s="144">
        <f t="shared" si="3"/>
        <v>10.714285714285714</v>
      </c>
      <c r="M17" s="144">
        <f t="shared" si="4"/>
        <v>3.7037037037037033</v>
      </c>
      <c r="N17" s="4"/>
      <c r="O17" s="4"/>
      <c r="P17" s="4"/>
      <c r="Q17" s="4"/>
      <c r="R17" s="4"/>
      <c r="S17" s="163"/>
      <c r="T17" s="163"/>
      <c r="U17" s="163"/>
      <c r="V17" s="163"/>
      <c r="W17" s="163"/>
      <c r="X17" s="163"/>
      <c r="Y17" s="163"/>
    </row>
    <row r="18" spans="1:28" x14ac:dyDescent="0.25">
      <c r="A18" s="145">
        <v>1978</v>
      </c>
      <c r="B18" s="56">
        <f t="shared" si="0"/>
        <v>146</v>
      </c>
      <c r="C18" s="23">
        <f t="shared" si="1"/>
        <v>10</v>
      </c>
      <c r="D18" s="29">
        <v>66</v>
      </c>
      <c r="E18" s="29">
        <v>7</v>
      </c>
      <c r="F18" s="29">
        <v>0</v>
      </c>
      <c r="G18" s="29">
        <v>0</v>
      </c>
      <c r="H18" s="29">
        <v>80</v>
      </c>
      <c r="I18" s="228">
        <v>3</v>
      </c>
      <c r="J18" s="4"/>
      <c r="K18" s="144">
        <f t="shared" si="2"/>
        <v>6.8493150684931505</v>
      </c>
      <c r="L18" s="144">
        <f t="shared" si="3"/>
        <v>10.606060606060606</v>
      </c>
      <c r="M18" s="144">
        <f t="shared" si="4"/>
        <v>3.75</v>
      </c>
      <c r="N18" s="4"/>
      <c r="O18" s="4"/>
      <c r="P18" s="4"/>
      <c r="Q18" s="4"/>
      <c r="R18" s="4"/>
      <c r="S18" s="163"/>
      <c r="T18" s="163"/>
      <c r="U18" s="163"/>
      <c r="V18" s="163"/>
      <c r="W18" s="163"/>
      <c r="X18" s="163"/>
      <c r="Y18" s="163"/>
    </row>
    <row r="19" spans="1:28" s="83" customFormat="1" x14ac:dyDescent="0.25">
      <c r="A19" s="145">
        <v>1979</v>
      </c>
      <c r="B19" s="56">
        <f>SUM(D19,F19,H19)</f>
        <v>171</v>
      </c>
      <c r="C19" s="23">
        <f>SUM(E19,G19,I19)</f>
        <v>9</v>
      </c>
      <c r="D19" s="29">
        <v>66</v>
      </c>
      <c r="E19" s="29">
        <v>5</v>
      </c>
      <c r="F19" s="29">
        <v>0</v>
      </c>
      <c r="G19" s="29">
        <v>0</v>
      </c>
      <c r="H19" s="29">
        <v>105</v>
      </c>
      <c r="I19" s="228">
        <v>4</v>
      </c>
      <c r="J19" s="138"/>
      <c r="K19" s="144">
        <f t="shared" si="2"/>
        <v>5.2631578947368416</v>
      </c>
      <c r="L19" s="144">
        <f t="shared" si="3"/>
        <v>7.5757575757575761</v>
      </c>
      <c r="M19" s="144">
        <f t="shared" si="4"/>
        <v>3.8095238095238098</v>
      </c>
      <c r="N19" s="138"/>
      <c r="O19" s="138"/>
      <c r="P19" s="138"/>
      <c r="Q19" s="138"/>
      <c r="R19" s="138"/>
      <c r="S19" s="434"/>
      <c r="T19" s="434"/>
      <c r="U19" s="434"/>
      <c r="V19" s="434"/>
      <c r="W19" s="434"/>
      <c r="X19" s="434"/>
      <c r="Y19" s="434"/>
    </row>
    <row r="20" spans="1:28" x14ac:dyDescent="0.25">
      <c r="A20" s="145" t="s">
        <v>4</v>
      </c>
      <c r="B20" s="56">
        <f>SUM(D20,F20,H20)</f>
        <v>199</v>
      </c>
      <c r="C20" s="23">
        <f>SUM(E20,G20,I20)</f>
        <v>13</v>
      </c>
      <c r="D20" s="29">
        <v>66</v>
      </c>
      <c r="E20" s="29">
        <v>4</v>
      </c>
      <c r="F20" s="29">
        <v>0</v>
      </c>
      <c r="G20" s="29">
        <v>0</v>
      </c>
      <c r="H20" s="29">
        <v>133</v>
      </c>
      <c r="I20" s="228">
        <v>9</v>
      </c>
      <c r="J20" s="4"/>
      <c r="K20" s="144">
        <f t="shared" si="2"/>
        <v>6.5326633165829149</v>
      </c>
      <c r="L20" s="144">
        <f t="shared" si="3"/>
        <v>6.0606060606060606</v>
      </c>
      <c r="M20" s="144">
        <f t="shared" si="4"/>
        <v>6.7669172932330826</v>
      </c>
      <c r="N20" s="4"/>
      <c r="O20" s="4"/>
      <c r="P20" s="4"/>
      <c r="Q20" s="4"/>
      <c r="R20" s="4"/>
      <c r="S20" s="163"/>
      <c r="T20" s="163"/>
      <c r="U20" s="163"/>
      <c r="V20" s="163"/>
      <c r="W20" s="163"/>
      <c r="X20" s="163"/>
      <c r="Y20" s="163"/>
      <c r="Z20" s="6"/>
      <c r="AA20" s="6"/>
      <c r="AB20" s="6"/>
    </row>
    <row r="21" spans="1:28" x14ac:dyDescent="0.25">
      <c r="A21" s="145" t="s">
        <v>5</v>
      </c>
      <c r="B21" s="56">
        <f t="shared" ref="B21:B26" si="5">SUM(D21,F21,H21)</f>
        <v>216</v>
      </c>
      <c r="C21" s="23">
        <f t="shared" ref="C21:C26" si="6">SUM(E21,G21,I21)</f>
        <v>10</v>
      </c>
      <c r="D21" s="29">
        <v>74</v>
      </c>
      <c r="E21" s="29">
        <v>4</v>
      </c>
      <c r="F21" s="29">
        <v>0</v>
      </c>
      <c r="G21" s="29">
        <v>0</v>
      </c>
      <c r="H21" s="29">
        <v>142</v>
      </c>
      <c r="I21" s="228">
        <v>6</v>
      </c>
      <c r="J21" s="4"/>
      <c r="K21" s="144">
        <f t="shared" si="2"/>
        <v>4.6296296296296298</v>
      </c>
      <c r="L21" s="144">
        <f t="shared" si="3"/>
        <v>5.4054054054054053</v>
      </c>
      <c r="M21" s="144">
        <f t="shared" si="4"/>
        <v>4.225352112676056</v>
      </c>
      <c r="N21" s="4"/>
      <c r="O21" s="4"/>
      <c r="P21" s="4"/>
      <c r="Q21" s="4"/>
      <c r="R21" s="4"/>
      <c r="S21" s="163"/>
      <c r="T21" s="163"/>
      <c r="U21" s="163"/>
      <c r="V21" s="163"/>
      <c r="W21" s="163"/>
      <c r="X21" s="163"/>
      <c r="Y21" s="163"/>
      <c r="Z21" s="6"/>
      <c r="AA21" s="6"/>
      <c r="AB21" s="6"/>
    </row>
    <row r="22" spans="1:28" x14ac:dyDescent="0.25">
      <c r="A22" s="145" t="s">
        <v>6</v>
      </c>
      <c r="B22" s="56">
        <f t="shared" si="5"/>
        <v>246</v>
      </c>
      <c r="C22" s="23">
        <f t="shared" si="6"/>
        <v>9</v>
      </c>
      <c r="D22" s="29">
        <v>77</v>
      </c>
      <c r="E22" s="29">
        <v>4</v>
      </c>
      <c r="F22" s="29">
        <v>0</v>
      </c>
      <c r="G22" s="29">
        <v>0</v>
      </c>
      <c r="H22" s="29">
        <v>169</v>
      </c>
      <c r="I22" s="228">
        <v>5</v>
      </c>
      <c r="J22" s="4"/>
      <c r="K22" s="144">
        <f t="shared" si="2"/>
        <v>3.6585365853658534</v>
      </c>
      <c r="L22" s="144">
        <f t="shared" si="3"/>
        <v>5.1948051948051948</v>
      </c>
      <c r="M22" s="144">
        <f t="shared" si="4"/>
        <v>2.9585798816568047</v>
      </c>
      <c r="N22" s="4"/>
      <c r="O22" s="4"/>
      <c r="P22" s="4"/>
      <c r="Q22" s="4"/>
      <c r="R22" s="4"/>
      <c r="S22" s="163"/>
      <c r="T22" s="163"/>
      <c r="U22" s="163"/>
      <c r="V22" s="163"/>
      <c r="W22" s="163"/>
      <c r="X22" s="163"/>
      <c r="Y22" s="163"/>
      <c r="Z22" s="6"/>
      <c r="AA22" s="6"/>
      <c r="AB22" s="6"/>
    </row>
    <row r="23" spans="1:28" x14ac:dyDescent="0.25">
      <c r="A23" s="145" t="s">
        <v>7</v>
      </c>
      <c r="B23" s="56">
        <f t="shared" si="5"/>
        <v>280</v>
      </c>
      <c r="C23" s="23">
        <f t="shared" si="6"/>
        <v>12</v>
      </c>
      <c r="D23" s="29">
        <v>83</v>
      </c>
      <c r="E23" s="29">
        <v>4</v>
      </c>
      <c r="F23" s="29">
        <v>1</v>
      </c>
      <c r="G23" s="29">
        <v>0</v>
      </c>
      <c r="H23" s="29">
        <v>196</v>
      </c>
      <c r="I23" s="228">
        <v>8</v>
      </c>
      <c r="J23" s="4"/>
      <c r="K23" s="144">
        <f t="shared" si="2"/>
        <v>4.2857142857142856</v>
      </c>
      <c r="L23" s="144">
        <f t="shared" si="3"/>
        <v>4.7619047619047619</v>
      </c>
      <c r="M23" s="144">
        <f t="shared" si="4"/>
        <v>4.0816326530612246</v>
      </c>
      <c r="N23" s="4"/>
      <c r="O23" s="4"/>
      <c r="P23" s="4"/>
      <c r="Q23" s="4"/>
      <c r="R23" s="4"/>
      <c r="S23" s="163"/>
      <c r="T23" s="163"/>
      <c r="U23" s="163"/>
      <c r="V23" s="163"/>
      <c r="W23" s="163"/>
      <c r="X23" s="163"/>
      <c r="Y23" s="163"/>
      <c r="Z23" s="6"/>
      <c r="AA23" s="6"/>
      <c r="AB23" s="6"/>
    </row>
    <row r="24" spans="1:28" x14ac:dyDescent="0.25">
      <c r="A24" s="145" t="s">
        <v>8</v>
      </c>
      <c r="B24" s="56">
        <f t="shared" si="5"/>
        <v>373</v>
      </c>
      <c r="C24" s="23">
        <f t="shared" si="6"/>
        <v>26</v>
      </c>
      <c r="D24" s="29">
        <v>84</v>
      </c>
      <c r="E24" s="62">
        <v>4</v>
      </c>
      <c r="F24" s="29">
        <v>2</v>
      </c>
      <c r="G24" s="62">
        <v>0</v>
      </c>
      <c r="H24" s="29">
        <v>287</v>
      </c>
      <c r="I24" s="228">
        <v>22</v>
      </c>
      <c r="J24" s="4"/>
      <c r="K24" s="144">
        <f t="shared" si="2"/>
        <v>6.9705093833780163</v>
      </c>
      <c r="L24" s="144">
        <f t="shared" si="3"/>
        <v>4.6511627906976747</v>
      </c>
      <c r="M24" s="144">
        <f t="shared" si="4"/>
        <v>7.6655052264808354</v>
      </c>
      <c r="N24" s="4"/>
      <c r="O24" s="4"/>
      <c r="P24" s="4"/>
      <c r="Q24" s="4"/>
      <c r="R24" s="4"/>
      <c r="S24" s="163"/>
      <c r="T24" s="163"/>
      <c r="U24" s="163"/>
      <c r="V24" s="163"/>
      <c r="W24" s="163"/>
      <c r="X24" s="163"/>
      <c r="Y24" s="163"/>
      <c r="Z24" s="6"/>
      <c r="AA24" s="6"/>
      <c r="AB24" s="6"/>
    </row>
    <row r="25" spans="1:28" x14ac:dyDescent="0.25">
      <c r="A25" s="145" t="s">
        <v>9</v>
      </c>
      <c r="B25" s="56">
        <f t="shared" si="5"/>
        <v>358</v>
      </c>
      <c r="C25" s="23">
        <f t="shared" si="6"/>
        <v>18</v>
      </c>
      <c r="D25" s="29">
        <v>85</v>
      </c>
      <c r="E25" s="62">
        <v>4</v>
      </c>
      <c r="F25" s="29">
        <v>1</v>
      </c>
      <c r="G25" s="62">
        <v>0</v>
      </c>
      <c r="H25" s="29">
        <v>272</v>
      </c>
      <c r="I25" s="228">
        <v>14</v>
      </c>
      <c r="J25" s="4"/>
      <c r="K25" s="144">
        <f t="shared" si="2"/>
        <v>5.027932960893855</v>
      </c>
      <c r="L25" s="144">
        <f t="shared" si="3"/>
        <v>4.6511627906976747</v>
      </c>
      <c r="M25" s="144">
        <f t="shared" si="4"/>
        <v>5.1470588235294112</v>
      </c>
      <c r="N25" s="4"/>
      <c r="O25" s="4"/>
      <c r="P25" s="4"/>
      <c r="Q25" s="4"/>
      <c r="R25" s="4"/>
      <c r="S25" s="163"/>
      <c r="T25" s="163"/>
      <c r="U25" s="163"/>
      <c r="V25" s="163"/>
      <c r="W25" s="163"/>
      <c r="X25" s="163"/>
      <c r="Y25" s="163"/>
      <c r="Z25" s="6"/>
      <c r="AA25" s="6"/>
      <c r="AB25" s="6"/>
    </row>
    <row r="26" spans="1:28" ht="14.25" thickBot="1" x14ac:dyDescent="0.3">
      <c r="A26" s="229" t="s">
        <v>10</v>
      </c>
      <c r="B26" s="64">
        <f t="shared" si="5"/>
        <v>365</v>
      </c>
      <c r="C26" s="65">
        <f t="shared" si="6"/>
        <v>19</v>
      </c>
      <c r="D26" s="68">
        <v>90</v>
      </c>
      <c r="E26" s="69">
        <v>4</v>
      </c>
      <c r="F26" s="68">
        <v>4</v>
      </c>
      <c r="G26" s="69">
        <v>0</v>
      </c>
      <c r="H26" s="68">
        <v>271</v>
      </c>
      <c r="I26" s="230">
        <v>15</v>
      </c>
      <c r="J26" s="4"/>
      <c r="K26" s="144">
        <f t="shared" si="2"/>
        <v>5.2054794520547949</v>
      </c>
      <c r="L26" s="144">
        <f t="shared" si="3"/>
        <v>4.2553191489361701</v>
      </c>
      <c r="M26" s="144">
        <f t="shared" si="4"/>
        <v>5.5350553505535052</v>
      </c>
      <c r="N26" s="4"/>
      <c r="O26" s="4"/>
      <c r="P26" s="4"/>
      <c r="Q26" s="4"/>
      <c r="R26" s="4"/>
      <c r="S26" s="163"/>
      <c r="T26" s="163"/>
      <c r="U26" s="163"/>
      <c r="V26" s="163"/>
      <c r="W26" s="163"/>
      <c r="X26" s="163"/>
      <c r="Y26" s="163"/>
      <c r="Z26" s="6"/>
      <c r="AA26" s="6"/>
      <c r="AB26" s="6"/>
    </row>
    <row r="27" spans="1:28" x14ac:dyDescent="0.25">
      <c r="A27" s="151" t="s">
        <v>11</v>
      </c>
      <c r="B27" s="73" t="s">
        <v>44</v>
      </c>
      <c r="C27" s="74" t="s">
        <v>44</v>
      </c>
      <c r="D27" s="77" t="s">
        <v>44</v>
      </c>
      <c r="E27" s="78" t="s">
        <v>44</v>
      </c>
      <c r="F27" s="77" t="s">
        <v>44</v>
      </c>
      <c r="G27" s="78" t="s">
        <v>44</v>
      </c>
      <c r="H27" s="77" t="s">
        <v>44</v>
      </c>
      <c r="I27" s="231" t="s">
        <v>44</v>
      </c>
      <c r="J27" s="4"/>
      <c r="K27" s="144" t="e">
        <f t="shared" si="2"/>
        <v>#VALUE!</v>
      </c>
      <c r="L27" s="144" t="e">
        <f t="shared" si="3"/>
        <v>#VALUE!</v>
      </c>
      <c r="M27" s="144" t="e">
        <f t="shared" si="4"/>
        <v>#VALUE!</v>
      </c>
      <c r="N27" s="4"/>
      <c r="O27" s="4"/>
      <c r="P27" s="4"/>
      <c r="Q27" s="4"/>
      <c r="R27" s="4"/>
      <c r="S27" s="163"/>
      <c r="T27" s="163"/>
      <c r="U27" s="163"/>
      <c r="V27" s="163"/>
      <c r="W27" s="163"/>
      <c r="X27" s="163"/>
      <c r="Y27" s="163"/>
      <c r="Z27" s="6"/>
      <c r="AA27" s="6"/>
      <c r="AB27" s="6"/>
    </row>
    <row r="28" spans="1:28" x14ac:dyDescent="0.25">
      <c r="A28" s="154" t="s">
        <v>12</v>
      </c>
      <c r="B28" s="56" t="s">
        <v>44</v>
      </c>
      <c r="C28" s="23" t="s">
        <v>44</v>
      </c>
      <c r="D28" s="29" t="s">
        <v>44</v>
      </c>
      <c r="E28" s="62" t="s">
        <v>44</v>
      </c>
      <c r="F28" s="29" t="s">
        <v>44</v>
      </c>
      <c r="G28" s="62" t="s">
        <v>44</v>
      </c>
      <c r="H28" s="29" t="s">
        <v>44</v>
      </c>
      <c r="I28" s="228" t="s">
        <v>44</v>
      </c>
      <c r="J28" s="4"/>
      <c r="K28" s="144" t="e">
        <f t="shared" si="2"/>
        <v>#VALUE!</v>
      </c>
      <c r="L28" s="144" t="e">
        <f t="shared" si="3"/>
        <v>#VALUE!</v>
      </c>
      <c r="M28" s="144" t="e">
        <f t="shared" si="4"/>
        <v>#VALUE!</v>
      </c>
      <c r="N28" s="4"/>
      <c r="O28" s="4"/>
      <c r="P28" s="4"/>
      <c r="Q28" s="4"/>
      <c r="R28" s="4"/>
      <c r="S28" s="163"/>
      <c r="T28" s="163"/>
      <c r="U28" s="163"/>
      <c r="V28" s="163"/>
      <c r="W28" s="163"/>
      <c r="X28" s="163"/>
      <c r="Y28" s="163"/>
      <c r="Z28" s="6"/>
      <c r="AA28" s="6"/>
      <c r="AB28" s="6"/>
    </row>
    <row r="29" spans="1:28" x14ac:dyDescent="0.25">
      <c r="A29" s="154" t="s">
        <v>13</v>
      </c>
      <c r="B29" s="56" t="s">
        <v>44</v>
      </c>
      <c r="C29" s="23" t="s">
        <v>44</v>
      </c>
      <c r="D29" s="29" t="s">
        <v>44</v>
      </c>
      <c r="E29" s="62" t="s">
        <v>44</v>
      </c>
      <c r="F29" s="29" t="s">
        <v>44</v>
      </c>
      <c r="G29" s="62" t="s">
        <v>44</v>
      </c>
      <c r="H29" s="29" t="s">
        <v>44</v>
      </c>
      <c r="I29" s="228" t="s">
        <v>44</v>
      </c>
      <c r="J29" s="4"/>
      <c r="K29" s="144" t="e">
        <f t="shared" si="2"/>
        <v>#VALUE!</v>
      </c>
      <c r="L29" s="144" t="e">
        <f t="shared" si="3"/>
        <v>#VALUE!</v>
      </c>
      <c r="M29" s="144" t="e">
        <f t="shared" si="4"/>
        <v>#VALUE!</v>
      </c>
      <c r="N29" s="4"/>
      <c r="O29" s="4"/>
      <c r="P29" s="4"/>
      <c r="Q29" s="4"/>
      <c r="R29" s="4"/>
      <c r="S29" s="163"/>
      <c r="T29" s="163"/>
      <c r="U29" s="163"/>
      <c r="V29" s="163"/>
      <c r="W29" s="163"/>
      <c r="X29" s="163"/>
      <c r="Y29" s="163"/>
      <c r="Z29" s="6"/>
      <c r="AA29" s="6"/>
      <c r="AB29" s="6"/>
    </row>
    <row r="30" spans="1:28" x14ac:dyDescent="0.25">
      <c r="A30" s="154" t="s">
        <v>14</v>
      </c>
      <c r="B30" s="56" t="s">
        <v>44</v>
      </c>
      <c r="C30" s="23" t="s">
        <v>44</v>
      </c>
      <c r="D30" s="29" t="s">
        <v>44</v>
      </c>
      <c r="E30" s="62" t="s">
        <v>44</v>
      </c>
      <c r="F30" s="29" t="s">
        <v>44</v>
      </c>
      <c r="G30" s="62" t="s">
        <v>44</v>
      </c>
      <c r="H30" s="29" t="s">
        <v>44</v>
      </c>
      <c r="I30" s="228" t="s">
        <v>44</v>
      </c>
      <c r="J30" s="4"/>
      <c r="K30" s="144" t="e">
        <f t="shared" si="2"/>
        <v>#VALUE!</v>
      </c>
      <c r="L30" s="144" t="e">
        <f t="shared" si="3"/>
        <v>#VALUE!</v>
      </c>
      <c r="M30" s="144" t="e">
        <f t="shared" si="4"/>
        <v>#VALUE!</v>
      </c>
      <c r="N30" s="4"/>
      <c r="O30" s="4"/>
      <c r="P30" s="4"/>
      <c r="Q30" s="4"/>
      <c r="R30" s="4"/>
      <c r="S30" s="163"/>
      <c r="T30" s="163"/>
      <c r="U30" s="163"/>
      <c r="V30" s="163"/>
      <c r="W30" s="163"/>
      <c r="X30" s="163"/>
      <c r="Y30" s="163"/>
      <c r="Z30" s="6"/>
      <c r="AA30" s="6"/>
      <c r="AB30" s="6"/>
    </row>
    <row r="31" spans="1:28" x14ac:dyDescent="0.25">
      <c r="A31" s="154" t="s">
        <v>15</v>
      </c>
      <c r="B31" s="56" t="s">
        <v>44</v>
      </c>
      <c r="C31" s="23" t="s">
        <v>44</v>
      </c>
      <c r="D31" s="29" t="s">
        <v>44</v>
      </c>
      <c r="E31" s="62" t="s">
        <v>44</v>
      </c>
      <c r="F31" s="29" t="s">
        <v>44</v>
      </c>
      <c r="G31" s="62" t="s">
        <v>44</v>
      </c>
      <c r="H31" s="29" t="s">
        <v>44</v>
      </c>
      <c r="I31" s="228" t="s">
        <v>44</v>
      </c>
      <c r="J31" s="4"/>
      <c r="K31" s="144" t="e">
        <f t="shared" si="2"/>
        <v>#VALUE!</v>
      </c>
      <c r="L31" s="144" t="e">
        <f t="shared" si="3"/>
        <v>#VALUE!</v>
      </c>
      <c r="M31" s="144" t="e">
        <f t="shared" si="4"/>
        <v>#VALUE!</v>
      </c>
      <c r="N31" s="4"/>
      <c r="O31" s="4"/>
      <c r="P31" s="4"/>
      <c r="Q31" s="4"/>
      <c r="R31" s="4"/>
      <c r="S31" s="163"/>
      <c r="T31" s="163"/>
      <c r="U31" s="163"/>
      <c r="V31" s="163"/>
      <c r="W31" s="163"/>
      <c r="X31" s="163"/>
      <c r="Y31" s="163"/>
      <c r="Z31" s="6"/>
      <c r="AA31" s="6"/>
      <c r="AB31" s="6"/>
    </row>
    <row r="32" spans="1:28" x14ac:dyDescent="0.25">
      <c r="A32" s="154" t="s">
        <v>16</v>
      </c>
      <c r="B32" s="56" t="s">
        <v>44</v>
      </c>
      <c r="C32" s="23" t="s">
        <v>44</v>
      </c>
      <c r="D32" s="29" t="s">
        <v>44</v>
      </c>
      <c r="E32" s="62" t="s">
        <v>44</v>
      </c>
      <c r="F32" s="29" t="s">
        <v>44</v>
      </c>
      <c r="G32" s="62" t="s">
        <v>44</v>
      </c>
      <c r="H32" s="29" t="s">
        <v>44</v>
      </c>
      <c r="I32" s="228" t="s">
        <v>44</v>
      </c>
      <c r="J32" s="4"/>
      <c r="K32" s="144" t="e">
        <f t="shared" si="2"/>
        <v>#VALUE!</v>
      </c>
      <c r="L32" s="144" t="e">
        <f t="shared" si="3"/>
        <v>#VALUE!</v>
      </c>
      <c r="M32" s="144" t="e">
        <f t="shared" si="4"/>
        <v>#VALUE!</v>
      </c>
      <c r="N32" s="4"/>
      <c r="O32" s="4"/>
      <c r="P32" s="4"/>
      <c r="Q32" s="4"/>
      <c r="R32" s="4"/>
      <c r="S32" s="163"/>
      <c r="T32" s="163"/>
      <c r="U32" s="163"/>
      <c r="V32" s="163"/>
      <c r="W32" s="163"/>
      <c r="X32" s="163"/>
      <c r="Y32" s="163"/>
      <c r="Z32" s="6"/>
      <c r="AA32" s="6"/>
      <c r="AB32" s="6"/>
    </row>
    <row r="33" spans="1:28" x14ac:dyDescent="0.25">
      <c r="A33" s="154" t="s">
        <v>17</v>
      </c>
      <c r="B33" s="56" t="s">
        <v>44</v>
      </c>
      <c r="C33" s="23" t="s">
        <v>44</v>
      </c>
      <c r="D33" s="29" t="s">
        <v>44</v>
      </c>
      <c r="E33" s="62" t="s">
        <v>44</v>
      </c>
      <c r="F33" s="29" t="s">
        <v>44</v>
      </c>
      <c r="G33" s="62" t="s">
        <v>44</v>
      </c>
      <c r="H33" s="29" t="s">
        <v>44</v>
      </c>
      <c r="I33" s="228" t="s">
        <v>44</v>
      </c>
      <c r="J33" s="4"/>
      <c r="K33" s="144" t="e">
        <f t="shared" si="2"/>
        <v>#VALUE!</v>
      </c>
      <c r="L33" s="144" t="e">
        <f t="shared" si="3"/>
        <v>#VALUE!</v>
      </c>
      <c r="M33" s="144" t="e">
        <f t="shared" si="4"/>
        <v>#VALUE!</v>
      </c>
      <c r="N33" s="4"/>
      <c r="O33" s="4"/>
      <c r="P33" s="4"/>
      <c r="Q33" s="4"/>
      <c r="R33" s="4"/>
      <c r="S33" s="163"/>
      <c r="T33" s="163"/>
      <c r="U33" s="163"/>
      <c r="V33" s="163"/>
      <c r="W33" s="163"/>
      <c r="X33" s="163"/>
      <c r="Y33" s="163"/>
      <c r="Z33" s="6"/>
      <c r="AA33" s="6"/>
      <c r="AB33" s="6"/>
    </row>
    <row r="34" spans="1:28" x14ac:dyDescent="0.25">
      <c r="A34" s="154" t="s">
        <v>18</v>
      </c>
      <c r="B34" s="56" t="s">
        <v>44</v>
      </c>
      <c r="C34" s="23" t="s">
        <v>44</v>
      </c>
      <c r="D34" s="29" t="s">
        <v>44</v>
      </c>
      <c r="E34" s="62" t="s">
        <v>44</v>
      </c>
      <c r="F34" s="29" t="s">
        <v>44</v>
      </c>
      <c r="G34" s="62" t="s">
        <v>44</v>
      </c>
      <c r="H34" s="29" t="s">
        <v>44</v>
      </c>
      <c r="I34" s="228" t="s">
        <v>44</v>
      </c>
      <c r="J34" s="4"/>
      <c r="K34" s="144" t="e">
        <f t="shared" si="2"/>
        <v>#VALUE!</v>
      </c>
      <c r="L34" s="144" t="e">
        <f t="shared" si="3"/>
        <v>#VALUE!</v>
      </c>
      <c r="M34" s="144" t="e">
        <f t="shared" si="4"/>
        <v>#VALUE!</v>
      </c>
      <c r="N34" s="4"/>
      <c r="O34" s="4"/>
      <c r="P34" s="4"/>
      <c r="Q34" s="4"/>
      <c r="R34" s="4"/>
      <c r="S34" s="163"/>
      <c r="T34" s="163"/>
      <c r="U34" s="163"/>
      <c r="V34" s="163"/>
      <c r="W34" s="163"/>
      <c r="X34" s="163"/>
      <c r="Y34" s="163"/>
      <c r="Z34" s="6"/>
      <c r="AA34" s="6"/>
      <c r="AB34" s="6"/>
    </row>
    <row r="35" spans="1:28" x14ac:dyDescent="0.25">
      <c r="A35" s="154" t="s">
        <v>19</v>
      </c>
      <c r="B35" s="56" t="s">
        <v>44</v>
      </c>
      <c r="C35" s="23" t="s">
        <v>44</v>
      </c>
      <c r="D35" s="29" t="s">
        <v>44</v>
      </c>
      <c r="E35" s="59" t="s">
        <v>44</v>
      </c>
      <c r="F35" s="29" t="s">
        <v>44</v>
      </c>
      <c r="G35" s="59" t="s">
        <v>44</v>
      </c>
      <c r="H35" s="29" t="s">
        <v>44</v>
      </c>
      <c r="I35" s="232" t="s">
        <v>44</v>
      </c>
      <c r="J35" s="4"/>
      <c r="K35" s="144" t="e">
        <f t="shared" si="2"/>
        <v>#VALUE!</v>
      </c>
      <c r="L35" s="144" t="e">
        <f t="shared" si="3"/>
        <v>#VALUE!</v>
      </c>
      <c r="M35" s="144" t="e">
        <f t="shared" si="4"/>
        <v>#VALUE!</v>
      </c>
      <c r="N35" s="4"/>
      <c r="O35" s="4"/>
      <c r="P35" s="4"/>
      <c r="Q35" s="4"/>
      <c r="R35" s="4"/>
      <c r="S35" s="163"/>
      <c r="T35" s="163"/>
      <c r="U35" s="163"/>
      <c r="V35" s="163"/>
      <c r="W35" s="163"/>
      <c r="X35" s="163"/>
      <c r="Y35" s="163"/>
      <c r="Z35" s="6"/>
      <c r="AA35" s="6"/>
      <c r="AB35" s="6"/>
    </row>
    <row r="36" spans="1:28" x14ac:dyDescent="0.25">
      <c r="A36" s="154" t="s">
        <v>20</v>
      </c>
      <c r="B36" s="56" t="s">
        <v>44</v>
      </c>
      <c r="C36" s="23" t="s">
        <v>44</v>
      </c>
      <c r="D36" s="29" t="s">
        <v>44</v>
      </c>
      <c r="E36" s="62" t="s">
        <v>44</v>
      </c>
      <c r="F36" s="29" t="s">
        <v>44</v>
      </c>
      <c r="G36" s="62" t="s">
        <v>44</v>
      </c>
      <c r="H36" s="29" t="s">
        <v>44</v>
      </c>
      <c r="I36" s="228" t="s">
        <v>44</v>
      </c>
      <c r="J36" s="4"/>
      <c r="K36" s="144" t="e">
        <f t="shared" si="2"/>
        <v>#VALUE!</v>
      </c>
      <c r="L36" s="144" t="e">
        <f t="shared" si="3"/>
        <v>#VALUE!</v>
      </c>
      <c r="M36" s="144" t="e">
        <f t="shared" si="4"/>
        <v>#VALUE!</v>
      </c>
      <c r="N36" s="4"/>
      <c r="O36" s="4"/>
      <c r="P36" s="4"/>
      <c r="Q36" s="4"/>
      <c r="R36" s="4"/>
      <c r="S36" s="163"/>
      <c r="T36" s="163"/>
      <c r="U36" s="163"/>
      <c r="V36" s="163"/>
      <c r="W36" s="163"/>
      <c r="X36" s="163"/>
      <c r="Y36" s="163"/>
      <c r="Z36" s="6"/>
      <c r="AA36" s="6"/>
      <c r="AB36" s="6"/>
    </row>
    <row r="37" spans="1:28" x14ac:dyDescent="0.25">
      <c r="A37" s="154" t="s">
        <v>21</v>
      </c>
      <c r="B37" s="56" t="s">
        <v>44</v>
      </c>
      <c r="C37" s="23" t="s">
        <v>44</v>
      </c>
      <c r="D37" s="29" t="s">
        <v>44</v>
      </c>
      <c r="E37" s="62" t="s">
        <v>44</v>
      </c>
      <c r="F37" s="29" t="s">
        <v>44</v>
      </c>
      <c r="G37" s="62" t="s">
        <v>44</v>
      </c>
      <c r="H37" s="29" t="s">
        <v>44</v>
      </c>
      <c r="I37" s="228" t="s">
        <v>44</v>
      </c>
      <c r="J37" s="4"/>
      <c r="K37" s="144" t="e">
        <f t="shared" si="2"/>
        <v>#VALUE!</v>
      </c>
      <c r="L37" s="144" t="e">
        <f t="shared" si="3"/>
        <v>#VALUE!</v>
      </c>
      <c r="M37" s="144" t="e">
        <f t="shared" si="4"/>
        <v>#VALUE!</v>
      </c>
      <c r="N37" s="4"/>
      <c r="O37" s="4"/>
      <c r="P37" s="4"/>
      <c r="Q37" s="4"/>
      <c r="R37" s="4"/>
      <c r="S37" s="163"/>
      <c r="T37" s="163"/>
      <c r="U37" s="163"/>
      <c r="V37" s="163"/>
      <c r="W37" s="163"/>
      <c r="X37" s="163"/>
      <c r="Y37" s="163"/>
      <c r="Z37" s="6"/>
      <c r="AA37" s="6"/>
      <c r="AB37" s="6"/>
    </row>
    <row r="38" spans="1:28" x14ac:dyDescent="0.25">
      <c r="A38" s="154" t="s">
        <v>22</v>
      </c>
      <c r="B38" s="56" t="s">
        <v>44</v>
      </c>
      <c r="C38" s="23" t="s">
        <v>44</v>
      </c>
      <c r="D38" s="29" t="s">
        <v>44</v>
      </c>
      <c r="E38" s="62" t="s">
        <v>44</v>
      </c>
      <c r="F38" s="29" t="s">
        <v>44</v>
      </c>
      <c r="G38" s="62" t="s">
        <v>44</v>
      </c>
      <c r="H38" s="29" t="s">
        <v>44</v>
      </c>
      <c r="I38" s="228" t="s">
        <v>44</v>
      </c>
      <c r="J38" s="4"/>
      <c r="K38" s="144" t="e">
        <f t="shared" si="2"/>
        <v>#VALUE!</v>
      </c>
      <c r="L38" s="144" t="e">
        <f t="shared" si="3"/>
        <v>#VALUE!</v>
      </c>
      <c r="M38" s="144" t="e">
        <f t="shared" si="4"/>
        <v>#VALUE!</v>
      </c>
      <c r="N38" s="4"/>
      <c r="O38" s="4"/>
      <c r="P38" s="4"/>
      <c r="Q38" s="4"/>
      <c r="R38" s="4"/>
      <c r="S38" s="163"/>
      <c r="T38" s="163"/>
      <c r="U38" s="163"/>
      <c r="V38" s="163"/>
      <c r="W38" s="163"/>
      <c r="X38" s="163"/>
      <c r="Y38" s="163"/>
      <c r="Z38" s="6"/>
      <c r="AA38" s="6"/>
      <c r="AB38" s="6"/>
    </row>
    <row r="39" spans="1:28" x14ac:dyDescent="0.25">
      <c r="A39" s="154" t="s">
        <v>23</v>
      </c>
      <c r="B39" s="56" t="s">
        <v>44</v>
      </c>
      <c r="C39" s="23" t="s">
        <v>44</v>
      </c>
      <c r="D39" s="29" t="s">
        <v>44</v>
      </c>
      <c r="E39" s="62" t="s">
        <v>44</v>
      </c>
      <c r="F39" s="29" t="s">
        <v>44</v>
      </c>
      <c r="G39" s="62" t="s">
        <v>44</v>
      </c>
      <c r="H39" s="29" t="s">
        <v>44</v>
      </c>
      <c r="I39" s="228" t="s">
        <v>44</v>
      </c>
      <c r="J39" s="4"/>
      <c r="K39" s="144" t="e">
        <f t="shared" si="2"/>
        <v>#VALUE!</v>
      </c>
      <c r="L39" s="144" t="e">
        <f t="shared" si="3"/>
        <v>#VALUE!</v>
      </c>
      <c r="M39" s="144" t="e">
        <f t="shared" si="4"/>
        <v>#VALUE!</v>
      </c>
      <c r="N39" s="4"/>
      <c r="O39" s="4"/>
      <c r="P39" s="4"/>
      <c r="Q39" s="4"/>
      <c r="R39" s="4"/>
      <c r="S39" s="163"/>
      <c r="T39" s="163"/>
      <c r="U39" s="163"/>
      <c r="V39" s="163"/>
      <c r="W39" s="163"/>
      <c r="X39" s="163"/>
      <c r="Y39" s="163"/>
      <c r="Z39" s="6"/>
      <c r="AA39" s="6"/>
      <c r="AB39" s="6"/>
    </row>
    <row r="40" spans="1:28" x14ac:dyDescent="0.3">
      <c r="A40" s="157" t="s">
        <v>24</v>
      </c>
      <c r="B40" s="233" t="s">
        <v>44</v>
      </c>
      <c r="C40" s="234" t="s">
        <v>44</v>
      </c>
      <c r="D40" s="62" t="s">
        <v>44</v>
      </c>
      <c r="E40" s="62" t="s">
        <v>44</v>
      </c>
      <c r="F40" s="62" t="s">
        <v>44</v>
      </c>
      <c r="G40" s="62" t="s">
        <v>44</v>
      </c>
      <c r="H40" s="62" t="s">
        <v>44</v>
      </c>
      <c r="I40" s="228" t="s">
        <v>44</v>
      </c>
      <c r="J40" s="4"/>
      <c r="K40" s="144" t="e">
        <f t="shared" si="2"/>
        <v>#VALUE!</v>
      </c>
      <c r="L40" s="144" t="e">
        <f t="shared" si="3"/>
        <v>#VALUE!</v>
      </c>
      <c r="M40" s="144" t="e">
        <f t="shared" si="4"/>
        <v>#VALUE!</v>
      </c>
      <c r="N40" s="4"/>
      <c r="O40" s="4"/>
      <c r="P40" s="4"/>
      <c r="Q40" s="4"/>
      <c r="R40" s="4"/>
      <c r="S40" s="163"/>
      <c r="T40" s="163"/>
      <c r="U40" s="163"/>
      <c r="V40" s="163"/>
      <c r="W40" s="163"/>
      <c r="X40" s="163"/>
      <c r="Y40" s="163"/>
      <c r="Z40" s="6"/>
      <c r="AA40" s="6"/>
      <c r="AB40" s="6"/>
    </row>
    <row r="41" spans="1:28" x14ac:dyDescent="0.3">
      <c r="A41" s="157" t="s">
        <v>25</v>
      </c>
      <c r="B41" s="233" t="s">
        <v>44</v>
      </c>
      <c r="C41" s="234" t="s">
        <v>44</v>
      </c>
      <c r="D41" s="62" t="s">
        <v>44</v>
      </c>
      <c r="E41" s="62" t="s">
        <v>44</v>
      </c>
      <c r="F41" s="62" t="s">
        <v>44</v>
      </c>
      <c r="G41" s="62" t="s">
        <v>44</v>
      </c>
      <c r="H41" s="62" t="s">
        <v>44</v>
      </c>
      <c r="I41" s="228" t="s">
        <v>44</v>
      </c>
      <c r="J41" s="4"/>
      <c r="K41" s="144" t="e">
        <f t="shared" si="2"/>
        <v>#VALUE!</v>
      </c>
      <c r="L41" s="144" t="e">
        <f t="shared" si="3"/>
        <v>#VALUE!</v>
      </c>
      <c r="M41" s="144" t="e">
        <f t="shared" si="4"/>
        <v>#VALUE!</v>
      </c>
      <c r="N41" s="4"/>
      <c r="O41" s="4"/>
      <c r="P41" s="4"/>
      <c r="Q41" s="4"/>
      <c r="R41" s="4"/>
      <c r="S41" s="163"/>
      <c r="T41" s="163"/>
      <c r="U41" s="163"/>
      <c r="V41" s="163"/>
      <c r="W41" s="163"/>
      <c r="X41" s="163"/>
      <c r="Y41" s="163"/>
      <c r="Z41" s="6"/>
      <c r="AA41" s="6"/>
      <c r="AB41" s="6"/>
    </row>
    <row r="42" spans="1:28" x14ac:dyDescent="0.25">
      <c r="A42" s="159" t="s">
        <v>26</v>
      </c>
      <c r="B42" s="56" t="s">
        <v>44</v>
      </c>
      <c r="C42" s="89" t="s">
        <v>44</v>
      </c>
      <c r="D42" s="160" t="s">
        <v>44</v>
      </c>
      <c r="E42" s="160" t="s">
        <v>44</v>
      </c>
      <c r="F42" s="160" t="s">
        <v>44</v>
      </c>
      <c r="G42" s="160" t="s">
        <v>44</v>
      </c>
      <c r="H42" s="160" t="s">
        <v>44</v>
      </c>
      <c r="I42" s="235" t="s">
        <v>44</v>
      </c>
      <c r="J42" s="4"/>
      <c r="K42" s="144" t="e">
        <f t="shared" si="2"/>
        <v>#VALUE!</v>
      </c>
      <c r="L42" s="144" t="e">
        <f t="shared" si="3"/>
        <v>#VALUE!</v>
      </c>
      <c r="M42" s="144" t="e">
        <f t="shared" si="4"/>
        <v>#VALUE!</v>
      </c>
      <c r="N42" s="4"/>
      <c r="O42" s="4"/>
      <c r="P42" s="4"/>
      <c r="Q42" s="4"/>
      <c r="R42" s="4"/>
      <c r="S42" s="163"/>
      <c r="T42" s="163"/>
      <c r="U42" s="163"/>
      <c r="V42" s="163"/>
      <c r="W42" s="163"/>
      <c r="X42" s="163"/>
      <c r="Y42" s="163"/>
      <c r="Z42" s="6"/>
      <c r="AA42" s="6"/>
      <c r="AB42" s="6"/>
    </row>
    <row r="43" spans="1:28" ht="14.25" thickBot="1" x14ac:dyDescent="0.3">
      <c r="A43" s="84" t="s">
        <v>27</v>
      </c>
      <c r="B43" s="64" t="s">
        <v>44</v>
      </c>
      <c r="C43" s="65" t="s">
        <v>44</v>
      </c>
      <c r="D43" s="68" t="s">
        <v>44</v>
      </c>
      <c r="E43" s="68" t="s">
        <v>44</v>
      </c>
      <c r="F43" s="68" t="s">
        <v>44</v>
      </c>
      <c r="G43" s="68" t="s">
        <v>44</v>
      </c>
      <c r="H43" s="68" t="s">
        <v>44</v>
      </c>
      <c r="I43" s="230" t="s">
        <v>44</v>
      </c>
      <c r="J43" s="4"/>
      <c r="K43" s="144" t="e">
        <f t="shared" si="2"/>
        <v>#VALUE!</v>
      </c>
      <c r="L43" s="144" t="e">
        <f t="shared" si="3"/>
        <v>#VALUE!</v>
      </c>
      <c r="M43" s="144" t="e">
        <f t="shared" si="4"/>
        <v>#VALUE!</v>
      </c>
      <c r="N43" s="4"/>
      <c r="O43" s="4"/>
      <c r="P43" s="4"/>
      <c r="Q43" s="4"/>
      <c r="R43" s="4"/>
      <c r="S43" s="163"/>
      <c r="T43" s="163"/>
      <c r="U43" s="163"/>
      <c r="V43" s="163"/>
      <c r="W43" s="163"/>
      <c r="X43" s="163"/>
      <c r="Y43" s="163"/>
      <c r="Z43" s="6"/>
      <c r="AA43" s="6"/>
      <c r="AB43" s="6"/>
    </row>
    <row r="44" spans="1:28" x14ac:dyDescent="0.25">
      <c r="A44" s="255" t="s">
        <v>28</v>
      </c>
      <c r="B44" s="251">
        <v>1388</v>
      </c>
      <c r="C44" s="15">
        <v>235</v>
      </c>
      <c r="D44" s="246">
        <v>122</v>
      </c>
      <c r="E44" s="246">
        <v>8</v>
      </c>
      <c r="F44" s="246">
        <v>14</v>
      </c>
      <c r="G44" s="246">
        <v>2</v>
      </c>
      <c r="H44" s="246">
        <v>1252</v>
      </c>
      <c r="I44" s="247">
        <v>225</v>
      </c>
      <c r="J44" s="4"/>
      <c r="K44" s="144">
        <f t="shared" si="2"/>
        <v>16.930835734870318</v>
      </c>
      <c r="L44" s="144">
        <f t="shared" si="3"/>
        <v>7.3529411764705888</v>
      </c>
      <c r="M44" s="144">
        <f t="shared" si="4"/>
        <v>17.971246006389777</v>
      </c>
      <c r="N44" s="4"/>
      <c r="O44" s="4"/>
      <c r="P44" s="4"/>
      <c r="Q44" s="4"/>
      <c r="R44" s="4"/>
      <c r="S44" s="163"/>
      <c r="T44" s="163"/>
      <c r="U44" s="163"/>
      <c r="V44" s="163"/>
      <c r="W44" s="163"/>
      <c r="X44" s="163"/>
      <c r="Y44" s="163"/>
      <c r="Z44" s="6"/>
      <c r="AA44" s="6"/>
      <c r="AB44" s="6"/>
    </row>
    <row r="45" spans="1:28" x14ac:dyDescent="0.25">
      <c r="A45" s="145" t="s">
        <v>29</v>
      </c>
      <c r="B45" s="252">
        <v>1673</v>
      </c>
      <c r="C45" s="23">
        <v>281</v>
      </c>
      <c r="D45" s="29">
        <v>281</v>
      </c>
      <c r="E45" s="29">
        <v>35</v>
      </c>
      <c r="F45" s="29">
        <v>15</v>
      </c>
      <c r="G45" s="29">
        <v>2</v>
      </c>
      <c r="H45" s="29">
        <v>1377</v>
      </c>
      <c r="I45" s="228">
        <v>244</v>
      </c>
      <c r="J45" s="4"/>
      <c r="K45" s="144">
        <f t="shared" si="2"/>
        <v>16.796174536760311</v>
      </c>
      <c r="L45" s="144">
        <f t="shared" si="3"/>
        <v>12.5</v>
      </c>
      <c r="M45" s="144">
        <f t="shared" si="4"/>
        <v>17.719680464778502</v>
      </c>
      <c r="N45" s="4"/>
      <c r="O45" s="4"/>
      <c r="P45" s="4"/>
      <c r="Q45" s="4"/>
      <c r="R45" s="4"/>
      <c r="S45" s="163"/>
      <c r="T45" s="163"/>
      <c r="U45" s="163"/>
      <c r="V45" s="163"/>
      <c r="W45" s="163"/>
      <c r="X45" s="163"/>
      <c r="Y45" s="163"/>
      <c r="Z45" s="6"/>
      <c r="AA45" s="6"/>
      <c r="AB45" s="6"/>
    </row>
    <row r="46" spans="1:28" x14ac:dyDescent="0.25">
      <c r="A46" s="145" t="s">
        <v>30</v>
      </c>
      <c r="B46" s="252">
        <v>1990</v>
      </c>
      <c r="C46" s="23">
        <v>344</v>
      </c>
      <c r="D46" s="29">
        <v>443</v>
      </c>
      <c r="E46" s="29">
        <v>48</v>
      </c>
      <c r="F46" s="29">
        <v>18</v>
      </c>
      <c r="G46" s="29">
        <v>2</v>
      </c>
      <c r="H46" s="29">
        <v>1529</v>
      </c>
      <c r="I46" s="228">
        <v>294</v>
      </c>
      <c r="J46" s="4"/>
      <c r="K46" s="144">
        <f t="shared" si="2"/>
        <v>17.286432160804019</v>
      </c>
      <c r="L46" s="144">
        <f t="shared" si="3"/>
        <v>10.845986984815619</v>
      </c>
      <c r="M46" s="144">
        <f t="shared" si="4"/>
        <v>19.228253760627862</v>
      </c>
      <c r="N46" s="4"/>
      <c r="O46" s="4"/>
      <c r="P46" s="4"/>
      <c r="Q46" s="4"/>
      <c r="R46" s="4"/>
      <c r="S46" s="163"/>
      <c r="T46" s="163"/>
      <c r="U46" s="163"/>
      <c r="V46" s="163"/>
      <c r="W46" s="163"/>
      <c r="X46" s="163"/>
      <c r="Y46" s="163"/>
      <c r="Z46" s="6"/>
      <c r="AA46" s="6"/>
      <c r="AB46" s="6"/>
    </row>
    <row r="47" spans="1:28" ht="17.25" customHeight="1" x14ac:dyDescent="0.25">
      <c r="A47" s="145" t="s">
        <v>31</v>
      </c>
      <c r="B47" s="252">
        <v>2895</v>
      </c>
      <c r="C47" s="23">
        <v>557</v>
      </c>
      <c r="D47" s="29">
        <v>521</v>
      </c>
      <c r="E47" s="29">
        <v>60</v>
      </c>
      <c r="F47" s="29">
        <v>32</v>
      </c>
      <c r="G47" s="29">
        <v>5</v>
      </c>
      <c r="H47" s="29">
        <v>2342</v>
      </c>
      <c r="I47" s="228">
        <v>492</v>
      </c>
      <c r="J47" s="4"/>
      <c r="K47" s="144">
        <f t="shared" si="2"/>
        <v>19.240069084628669</v>
      </c>
      <c r="L47" s="144">
        <f t="shared" si="3"/>
        <v>11.754068716094032</v>
      </c>
      <c r="M47" s="144">
        <f t="shared" si="4"/>
        <v>21.007685738684884</v>
      </c>
      <c r="N47" s="4"/>
      <c r="O47" s="4"/>
      <c r="P47" s="4"/>
      <c r="Q47" s="4"/>
      <c r="R47" s="4"/>
      <c r="S47" s="163"/>
      <c r="T47" s="163"/>
      <c r="U47" s="163"/>
      <c r="V47" s="163"/>
      <c r="W47" s="163"/>
      <c r="X47" s="163"/>
      <c r="Y47" s="163"/>
      <c r="Z47" s="6"/>
      <c r="AA47" s="6"/>
      <c r="AB47" s="6"/>
    </row>
    <row r="48" spans="1:28" x14ac:dyDescent="0.25">
      <c r="A48" s="141" t="s">
        <v>32</v>
      </c>
      <c r="B48" s="252">
        <v>3097</v>
      </c>
      <c r="C48" s="81">
        <v>602</v>
      </c>
      <c r="D48" s="29">
        <v>674</v>
      </c>
      <c r="E48" s="29">
        <v>84</v>
      </c>
      <c r="F48" s="29">
        <v>32</v>
      </c>
      <c r="G48" s="29">
        <v>5</v>
      </c>
      <c r="H48" s="29">
        <v>2391</v>
      </c>
      <c r="I48" s="236">
        <v>513</v>
      </c>
      <c r="J48" s="351"/>
      <c r="K48" s="144">
        <f t="shared" si="2"/>
        <v>19.438165967064901</v>
      </c>
      <c r="L48" s="144">
        <f t="shared" si="3"/>
        <v>12.606232294617564</v>
      </c>
      <c r="M48" s="144">
        <f t="shared" si="4"/>
        <v>21.455457967377669</v>
      </c>
      <c r="N48" s="4"/>
      <c r="O48" s="4"/>
      <c r="P48" s="4"/>
      <c r="Q48" s="4"/>
      <c r="R48" s="4"/>
      <c r="S48" s="163"/>
      <c r="T48" s="163"/>
      <c r="U48" s="163"/>
      <c r="V48" s="163"/>
      <c r="W48" s="163"/>
      <c r="X48" s="163"/>
      <c r="Y48" s="163"/>
      <c r="Z48" s="6"/>
      <c r="AA48" s="6"/>
      <c r="AB48" s="6"/>
    </row>
    <row r="49" spans="1:28" x14ac:dyDescent="0.25">
      <c r="A49" s="145" t="s">
        <v>33</v>
      </c>
      <c r="B49" s="252">
        <v>5005</v>
      </c>
      <c r="C49" s="23">
        <v>881</v>
      </c>
      <c r="D49" s="29">
        <v>1638</v>
      </c>
      <c r="E49" s="29">
        <v>200</v>
      </c>
      <c r="F49" s="29">
        <v>64</v>
      </c>
      <c r="G49" s="29">
        <v>8</v>
      </c>
      <c r="H49" s="29">
        <v>3303</v>
      </c>
      <c r="I49" s="228">
        <v>673</v>
      </c>
      <c r="J49" s="4"/>
      <c r="K49" s="144">
        <f t="shared" si="2"/>
        <v>17.602397602397602</v>
      </c>
      <c r="L49" s="144">
        <f t="shared" si="3"/>
        <v>12.220916568742656</v>
      </c>
      <c r="M49" s="144">
        <f t="shared" si="4"/>
        <v>20.375416288222826</v>
      </c>
      <c r="N49" s="4"/>
      <c r="O49" s="4"/>
      <c r="P49" s="4"/>
      <c r="Q49" s="4"/>
      <c r="R49" s="4"/>
      <c r="S49" s="163"/>
      <c r="T49" s="163"/>
      <c r="U49" s="163"/>
      <c r="V49" s="163"/>
      <c r="W49" s="163"/>
      <c r="X49" s="163"/>
      <c r="Y49" s="163"/>
      <c r="Z49" s="6"/>
      <c r="AA49" s="6"/>
      <c r="AB49" s="6"/>
    </row>
    <row r="50" spans="1:28" x14ac:dyDescent="0.25">
      <c r="A50" s="145" t="s">
        <v>34</v>
      </c>
      <c r="B50" s="252">
        <v>5743</v>
      </c>
      <c r="C50" s="23">
        <v>1065</v>
      </c>
      <c r="D50" s="29">
        <v>1922</v>
      </c>
      <c r="E50" s="29">
        <v>256</v>
      </c>
      <c r="F50" s="29">
        <v>54</v>
      </c>
      <c r="G50" s="29">
        <v>7</v>
      </c>
      <c r="H50" s="29">
        <v>3767</v>
      </c>
      <c r="I50" s="228">
        <v>802</v>
      </c>
      <c r="J50" s="4"/>
      <c r="K50" s="144">
        <f t="shared" si="2"/>
        <v>18.544314818039354</v>
      </c>
      <c r="L50" s="144">
        <f t="shared" si="3"/>
        <v>13.309716599190283</v>
      </c>
      <c r="M50" s="144">
        <f t="shared" si="4"/>
        <v>21.290151314043005</v>
      </c>
      <c r="N50" s="4"/>
      <c r="O50" s="4"/>
      <c r="P50" s="4"/>
      <c r="Q50" s="4"/>
      <c r="R50" s="4"/>
      <c r="S50" s="163"/>
      <c r="T50" s="163"/>
      <c r="U50" s="163"/>
      <c r="V50" s="163"/>
      <c r="W50" s="163"/>
      <c r="X50" s="163"/>
      <c r="Y50" s="163"/>
      <c r="Z50" s="6"/>
      <c r="AA50" s="6"/>
      <c r="AB50" s="6"/>
    </row>
    <row r="51" spans="1:28" x14ac:dyDescent="0.25">
      <c r="A51" s="145" t="s">
        <v>35</v>
      </c>
      <c r="B51" s="252">
        <v>6516</v>
      </c>
      <c r="C51" s="23">
        <v>1258</v>
      </c>
      <c r="D51" s="29">
        <v>2329</v>
      </c>
      <c r="E51" s="29">
        <v>328</v>
      </c>
      <c r="F51" s="29">
        <v>60</v>
      </c>
      <c r="G51" s="29">
        <v>8</v>
      </c>
      <c r="H51" s="29">
        <v>4127</v>
      </c>
      <c r="I51" s="228">
        <v>922</v>
      </c>
      <c r="J51" s="4"/>
      <c r="K51" s="144">
        <f t="shared" si="2"/>
        <v>19.30632289748312</v>
      </c>
      <c r="L51" s="144">
        <f t="shared" si="3"/>
        <v>14.064462118041021</v>
      </c>
      <c r="M51" s="144">
        <f t="shared" si="4"/>
        <v>22.340683305064211</v>
      </c>
      <c r="N51" s="4"/>
      <c r="O51" s="4"/>
      <c r="P51" s="4"/>
      <c r="Q51" s="4"/>
      <c r="R51" s="4"/>
      <c r="S51" s="163"/>
      <c r="T51" s="163"/>
      <c r="U51" s="163"/>
      <c r="V51" s="163"/>
      <c r="W51" s="163"/>
      <c r="X51" s="163"/>
      <c r="Y51" s="163"/>
      <c r="Z51" s="6"/>
      <c r="AA51" s="6"/>
      <c r="AB51" s="6"/>
    </row>
    <row r="52" spans="1:28" x14ac:dyDescent="0.25">
      <c r="A52" s="145" t="s">
        <v>36</v>
      </c>
      <c r="B52" s="252">
        <v>6689</v>
      </c>
      <c r="C52" s="23">
        <v>1339</v>
      </c>
      <c r="D52" s="29">
        <v>2444</v>
      </c>
      <c r="E52" s="29">
        <v>343</v>
      </c>
      <c r="F52" s="29">
        <v>68</v>
      </c>
      <c r="G52" s="29">
        <v>10</v>
      </c>
      <c r="H52" s="29">
        <v>4177</v>
      </c>
      <c r="I52" s="228">
        <v>986</v>
      </c>
      <c r="J52" s="4"/>
      <c r="K52" s="144">
        <f t="shared" si="2"/>
        <v>20.017939901330543</v>
      </c>
      <c r="L52" s="144">
        <f t="shared" si="3"/>
        <v>14.052547770700638</v>
      </c>
      <c r="M52" s="144">
        <f t="shared" si="4"/>
        <v>23.605458463011729</v>
      </c>
      <c r="N52" s="4"/>
      <c r="O52" s="4"/>
      <c r="P52" s="4"/>
      <c r="Q52" s="4"/>
      <c r="R52" s="4"/>
      <c r="S52" s="163"/>
      <c r="T52" s="163"/>
      <c r="U52" s="163"/>
      <c r="V52" s="163"/>
      <c r="W52" s="163"/>
      <c r="X52" s="163"/>
      <c r="Y52" s="163"/>
      <c r="Z52" s="6"/>
      <c r="AA52" s="6"/>
      <c r="AB52" s="6"/>
    </row>
    <row r="53" spans="1:28" x14ac:dyDescent="0.25">
      <c r="A53" s="145" t="s">
        <v>37</v>
      </c>
      <c r="B53" s="252">
        <v>7436</v>
      </c>
      <c r="C53" s="23">
        <v>1531</v>
      </c>
      <c r="D53" s="29">
        <v>2563</v>
      </c>
      <c r="E53" s="29">
        <v>378</v>
      </c>
      <c r="F53" s="29">
        <v>50</v>
      </c>
      <c r="G53" s="29">
        <v>8</v>
      </c>
      <c r="H53" s="29">
        <v>4823</v>
      </c>
      <c r="I53" s="228">
        <v>1145</v>
      </c>
      <c r="J53" s="4"/>
      <c r="K53" s="144">
        <f t="shared" si="2"/>
        <v>20.589026358257129</v>
      </c>
      <c r="L53" s="144">
        <f t="shared" si="3"/>
        <v>14.772292384232683</v>
      </c>
      <c r="M53" s="144">
        <f t="shared" si="4"/>
        <v>23.740410532863361</v>
      </c>
      <c r="N53" s="4"/>
      <c r="O53" s="4"/>
      <c r="P53" s="4"/>
      <c r="Q53" s="4"/>
      <c r="R53" s="4"/>
      <c r="S53" s="163"/>
      <c r="T53" s="163"/>
      <c r="U53" s="163"/>
      <c r="V53" s="163"/>
      <c r="W53" s="163"/>
      <c r="X53" s="163"/>
      <c r="Y53" s="163"/>
      <c r="Z53" s="6"/>
      <c r="AA53" s="6"/>
      <c r="AB53" s="6"/>
    </row>
    <row r="54" spans="1:28" x14ac:dyDescent="0.25">
      <c r="A54" s="145" t="s">
        <v>45</v>
      </c>
      <c r="B54" s="252">
        <v>7677</v>
      </c>
      <c r="C54" s="23">
        <v>1635</v>
      </c>
      <c r="D54" s="62">
        <v>2748</v>
      </c>
      <c r="E54" s="62">
        <v>424</v>
      </c>
      <c r="F54" s="62">
        <v>53</v>
      </c>
      <c r="G54" s="62">
        <v>9</v>
      </c>
      <c r="H54" s="62">
        <v>4876</v>
      </c>
      <c r="I54" s="228">
        <v>1202</v>
      </c>
      <c r="J54" s="4"/>
      <c r="K54" s="144">
        <f t="shared" si="2"/>
        <v>21.297381789761626</v>
      </c>
      <c r="L54" s="144">
        <f t="shared" si="3"/>
        <v>15.458764726883256</v>
      </c>
      <c r="M54" s="144">
        <f t="shared" si="4"/>
        <v>24.65135356849877</v>
      </c>
      <c r="N54" s="4"/>
      <c r="O54" s="4"/>
      <c r="P54" s="4"/>
      <c r="Q54" s="4"/>
      <c r="R54" s="4"/>
      <c r="S54" s="163"/>
      <c r="T54" s="163"/>
      <c r="U54" s="163"/>
      <c r="V54" s="163"/>
      <c r="W54" s="163"/>
      <c r="X54" s="163"/>
      <c r="Y54" s="163"/>
      <c r="Z54" s="6"/>
      <c r="AA54" s="6"/>
      <c r="AB54" s="6"/>
    </row>
    <row r="55" spans="1:28" x14ac:dyDescent="0.25">
      <c r="A55" s="256">
        <v>2015</v>
      </c>
      <c r="B55" s="253">
        <v>8551</v>
      </c>
      <c r="C55" s="65">
        <v>1840</v>
      </c>
      <c r="D55" s="69">
        <v>2842</v>
      </c>
      <c r="E55" s="69">
        <v>456</v>
      </c>
      <c r="F55" s="69">
        <v>50</v>
      </c>
      <c r="G55" s="69">
        <v>9</v>
      </c>
      <c r="H55" s="69">
        <v>5659</v>
      </c>
      <c r="I55" s="230">
        <v>1375</v>
      </c>
      <c r="J55" s="4"/>
      <c r="K55" s="144">
        <f t="shared" ref="K55:K60" si="7">C55/B55*100</f>
        <v>21.517951116828442</v>
      </c>
      <c r="L55" s="144">
        <f t="shared" ref="L55:L60" si="8">(E55+G55)/(D55+F55)*100</f>
        <v>16.078838174273859</v>
      </c>
      <c r="M55" s="144">
        <f t="shared" ref="M55:M60" si="9">I55/H55*100</f>
        <v>24.297579077575541</v>
      </c>
      <c r="N55" s="4"/>
      <c r="O55" s="4"/>
      <c r="P55" s="4"/>
      <c r="Q55" s="4"/>
      <c r="R55" s="4"/>
      <c r="S55" s="163"/>
      <c r="T55" s="163"/>
      <c r="U55" s="163"/>
      <c r="V55" s="163"/>
      <c r="W55" s="163"/>
      <c r="X55" s="163"/>
      <c r="Y55" s="163"/>
      <c r="Z55" s="6"/>
      <c r="AA55" s="6"/>
      <c r="AB55" s="6"/>
    </row>
    <row r="56" spans="1:28" x14ac:dyDescent="0.25">
      <c r="A56" s="256">
        <v>2016</v>
      </c>
      <c r="B56" s="253">
        <v>8964</v>
      </c>
      <c r="C56" s="65">
        <v>1904</v>
      </c>
      <c r="D56" s="69">
        <v>3089</v>
      </c>
      <c r="E56" s="69">
        <v>498</v>
      </c>
      <c r="F56" s="69">
        <v>49</v>
      </c>
      <c r="G56" s="69">
        <v>9</v>
      </c>
      <c r="H56" s="69">
        <v>5826</v>
      </c>
      <c r="I56" s="230">
        <v>1397</v>
      </c>
      <c r="J56" s="4"/>
      <c r="K56" s="144">
        <f t="shared" si="7"/>
        <v>21.240517626059795</v>
      </c>
      <c r="L56" s="144">
        <f t="shared" si="8"/>
        <v>16.156787762906312</v>
      </c>
      <c r="M56" s="144">
        <f t="shared" si="9"/>
        <v>23.978716100240302</v>
      </c>
      <c r="N56" s="4"/>
      <c r="O56" s="4"/>
      <c r="P56" s="4"/>
      <c r="Q56" s="4"/>
      <c r="R56" s="4"/>
      <c r="S56" s="163"/>
      <c r="T56" s="163"/>
      <c r="U56" s="163"/>
      <c r="V56" s="163"/>
      <c r="W56" s="163"/>
      <c r="X56" s="163"/>
      <c r="Y56" s="163"/>
      <c r="Z56" s="6"/>
      <c r="AA56" s="6"/>
      <c r="AB56" s="6"/>
    </row>
    <row r="57" spans="1:28" x14ac:dyDescent="0.25">
      <c r="A57" s="229">
        <v>2017</v>
      </c>
      <c r="B57" s="253">
        <v>8027</v>
      </c>
      <c r="C57" s="65">
        <v>1683</v>
      </c>
      <c r="D57" s="69">
        <v>2616</v>
      </c>
      <c r="E57" s="69">
        <v>426</v>
      </c>
      <c r="F57" s="69">
        <v>47</v>
      </c>
      <c r="G57" s="69">
        <v>9</v>
      </c>
      <c r="H57" s="69">
        <v>5364</v>
      </c>
      <c r="I57" s="230">
        <v>1248</v>
      </c>
      <c r="J57" s="4"/>
      <c r="K57" s="144">
        <f t="shared" si="7"/>
        <v>20.966737261741621</v>
      </c>
      <c r="L57" s="144">
        <f t="shared" si="8"/>
        <v>16.33496057078483</v>
      </c>
      <c r="M57" s="144">
        <f t="shared" si="9"/>
        <v>23.266219239373601</v>
      </c>
      <c r="N57" s="4"/>
      <c r="O57" s="4"/>
      <c r="P57" s="4"/>
      <c r="Q57" s="4"/>
      <c r="R57" s="4"/>
      <c r="S57" s="163"/>
      <c r="T57" s="163"/>
      <c r="U57" s="163"/>
      <c r="V57" s="163"/>
      <c r="W57" s="163"/>
      <c r="X57" s="163"/>
      <c r="Y57" s="163"/>
      <c r="Z57" s="6"/>
      <c r="AA57" s="6"/>
      <c r="AB57" s="6"/>
    </row>
    <row r="58" spans="1:28" x14ac:dyDescent="0.25">
      <c r="A58" s="229">
        <v>2018</v>
      </c>
      <c r="B58" s="253">
        <f t="shared" ref="B58:C60" si="10">D58+F58+H58</f>
        <v>7575</v>
      </c>
      <c r="C58" s="65">
        <f t="shared" si="10"/>
        <v>1646</v>
      </c>
      <c r="D58" s="69">
        <v>2322</v>
      </c>
      <c r="E58" s="69">
        <v>376</v>
      </c>
      <c r="F58" s="69">
        <v>51</v>
      </c>
      <c r="G58" s="69">
        <v>9</v>
      </c>
      <c r="H58" s="69">
        <v>5202</v>
      </c>
      <c r="I58" s="230">
        <v>1261</v>
      </c>
      <c r="J58" s="4"/>
      <c r="K58" s="144">
        <f t="shared" si="7"/>
        <v>21.729372937293729</v>
      </c>
      <c r="L58" s="144">
        <f t="shared" si="8"/>
        <v>16.224188790560472</v>
      </c>
      <c r="M58" s="144">
        <f t="shared" si="9"/>
        <v>24.24067666282199</v>
      </c>
      <c r="N58" s="4"/>
      <c r="O58" s="4"/>
      <c r="P58" s="4"/>
      <c r="Q58" s="4"/>
      <c r="R58" s="4"/>
      <c r="S58" s="163"/>
      <c r="T58" s="163"/>
      <c r="U58" s="163"/>
      <c r="V58" s="163"/>
      <c r="W58" s="163"/>
      <c r="X58" s="163"/>
      <c r="Y58" s="163"/>
      <c r="Z58" s="6"/>
      <c r="AA58" s="6"/>
      <c r="AB58" s="6"/>
    </row>
    <row r="59" spans="1:28" x14ac:dyDescent="0.25">
      <c r="A59" s="229">
        <v>2019</v>
      </c>
      <c r="B59" s="253">
        <f t="shared" si="10"/>
        <v>7852</v>
      </c>
      <c r="C59" s="65">
        <f t="shared" si="10"/>
        <v>1749</v>
      </c>
      <c r="D59" s="69">
        <v>2334</v>
      </c>
      <c r="E59" s="69">
        <v>378</v>
      </c>
      <c r="F59" s="69">
        <v>52</v>
      </c>
      <c r="G59" s="69">
        <v>9</v>
      </c>
      <c r="H59" s="69">
        <v>5466</v>
      </c>
      <c r="I59" s="230">
        <v>1362</v>
      </c>
      <c r="J59" s="4"/>
      <c r="K59" s="144">
        <f t="shared" si="7"/>
        <v>22.274579724910851</v>
      </c>
      <c r="L59" s="144">
        <f t="shared" si="8"/>
        <v>16.219614417435039</v>
      </c>
      <c r="M59" s="144">
        <f t="shared" si="9"/>
        <v>24.917672886937432</v>
      </c>
      <c r="N59" s="4"/>
      <c r="O59" s="4"/>
      <c r="P59" s="4"/>
      <c r="Q59" s="4"/>
      <c r="R59" s="4"/>
      <c r="S59" s="163"/>
      <c r="T59" s="163"/>
      <c r="U59" s="163"/>
      <c r="V59" s="163"/>
      <c r="W59" s="163"/>
      <c r="X59" s="163"/>
      <c r="Y59" s="163"/>
      <c r="Z59" s="6"/>
      <c r="AA59" s="6"/>
      <c r="AB59" s="6"/>
    </row>
    <row r="60" spans="1:28" x14ac:dyDescent="0.25">
      <c r="A60" s="229">
        <v>2020</v>
      </c>
      <c r="B60" s="253">
        <f t="shared" si="10"/>
        <v>7976</v>
      </c>
      <c r="C60" s="65">
        <f t="shared" si="10"/>
        <v>1818</v>
      </c>
      <c r="D60" s="69">
        <v>2187</v>
      </c>
      <c r="E60" s="69">
        <v>339</v>
      </c>
      <c r="F60" s="69">
        <v>53</v>
      </c>
      <c r="G60" s="69">
        <v>7</v>
      </c>
      <c r="H60" s="69">
        <v>5736</v>
      </c>
      <c r="I60" s="230">
        <v>1472</v>
      </c>
      <c r="J60" s="4"/>
      <c r="K60" s="144">
        <f t="shared" si="7"/>
        <v>22.793380140421263</v>
      </c>
      <c r="L60" s="144">
        <f t="shared" si="8"/>
        <v>15.446428571428573</v>
      </c>
      <c r="M60" s="144">
        <f t="shared" si="9"/>
        <v>25.662482566248258</v>
      </c>
      <c r="N60" s="4"/>
      <c r="O60" s="4"/>
      <c r="P60" s="4"/>
      <c r="Q60" s="4"/>
      <c r="R60" s="4"/>
      <c r="S60" s="163"/>
      <c r="T60" s="163"/>
      <c r="U60" s="163"/>
      <c r="V60" s="163"/>
      <c r="W60" s="163"/>
      <c r="X60" s="163"/>
      <c r="Y60" s="163"/>
      <c r="Z60" s="6"/>
      <c r="AA60" s="6"/>
      <c r="AB60" s="6"/>
    </row>
    <row r="61" spans="1:28" x14ac:dyDescent="0.25">
      <c r="A61" s="145">
        <v>2021</v>
      </c>
      <c r="B61" s="252">
        <f t="shared" ref="B61" si="11">D61+F61+H61</f>
        <v>7718</v>
      </c>
      <c r="C61" s="23">
        <f t="shared" ref="C61" si="12">E61+G61+I61</f>
        <v>1766</v>
      </c>
      <c r="D61" s="62">
        <v>2145</v>
      </c>
      <c r="E61" s="62">
        <v>337</v>
      </c>
      <c r="F61" s="62">
        <v>54</v>
      </c>
      <c r="G61" s="62">
        <v>7</v>
      </c>
      <c r="H61" s="62">
        <v>5519</v>
      </c>
      <c r="I61" s="228">
        <v>1422</v>
      </c>
      <c r="J61" s="4"/>
      <c r="K61" s="144">
        <f t="shared" ref="K61" si="13">C61/B61*100</f>
        <v>22.881575537704069</v>
      </c>
      <c r="L61" s="144">
        <f t="shared" ref="L61" si="14">(E61+G61)/(D61+F61)*100</f>
        <v>15.643474306502956</v>
      </c>
      <c r="M61" s="144">
        <f t="shared" ref="M61" si="15">I61/H61*100</f>
        <v>25.765537235006342</v>
      </c>
      <c r="N61" s="4"/>
      <c r="O61" s="4"/>
      <c r="P61" s="4"/>
      <c r="Q61" s="4"/>
      <c r="R61" s="4"/>
      <c r="S61" s="163"/>
      <c r="T61" s="163"/>
      <c r="U61" s="163"/>
      <c r="V61" s="163"/>
      <c r="W61" s="163"/>
      <c r="X61" s="163"/>
      <c r="Y61" s="163"/>
      <c r="Z61" s="6"/>
      <c r="AA61" s="6"/>
      <c r="AB61" s="6"/>
    </row>
    <row r="62" spans="1:28" x14ac:dyDescent="0.25">
      <c r="A62" s="145">
        <v>2022</v>
      </c>
      <c r="B62" s="252">
        <f t="shared" ref="B62" si="16">D62+F62+H62</f>
        <v>7679</v>
      </c>
      <c r="C62" s="23">
        <f t="shared" ref="C62" si="17">E62+G62+I62</f>
        <v>1798</v>
      </c>
      <c r="D62" s="62">
        <v>2218</v>
      </c>
      <c r="E62" s="62">
        <v>362</v>
      </c>
      <c r="F62" s="62">
        <v>58</v>
      </c>
      <c r="G62" s="62">
        <v>10</v>
      </c>
      <c r="H62" s="62">
        <v>5403</v>
      </c>
      <c r="I62" s="228">
        <v>1426</v>
      </c>
      <c r="J62" s="237" t="s">
        <v>90</v>
      </c>
      <c r="K62" s="144">
        <f t="shared" ref="K62" si="18">C62/B62*100</f>
        <v>23.414507097278292</v>
      </c>
      <c r="L62" s="144">
        <f t="shared" ref="L62" si="19">(E62+G62)/(D62+F62)*100</f>
        <v>16.34446397188049</v>
      </c>
      <c r="M62" s="144">
        <f t="shared" ref="M62" si="20">I62/H62*100</f>
        <v>26.392744771423281</v>
      </c>
      <c r="N62" s="4"/>
      <c r="O62" s="4"/>
      <c r="P62" s="4"/>
      <c r="Q62" s="4"/>
      <c r="R62" s="4"/>
      <c r="S62" s="163"/>
      <c r="T62" s="163"/>
      <c r="U62" s="163"/>
      <c r="V62" s="163"/>
      <c r="W62" s="163"/>
      <c r="X62" s="163"/>
      <c r="Y62" s="163"/>
      <c r="Z62" s="6"/>
      <c r="AA62" s="6"/>
      <c r="AB62" s="6"/>
    </row>
    <row r="63" spans="1:28" x14ac:dyDescent="0.25">
      <c r="A63" s="145">
        <v>2023</v>
      </c>
      <c r="B63" s="252">
        <f t="shared" ref="B63" si="21">D63+F63+H63</f>
        <v>7786</v>
      </c>
      <c r="C63" s="23">
        <f t="shared" ref="C63" si="22">E63+G63+I63</f>
        <v>1827</v>
      </c>
      <c r="D63" s="62">
        <v>2226</v>
      </c>
      <c r="E63" s="62">
        <v>357</v>
      </c>
      <c r="F63" s="62">
        <v>58</v>
      </c>
      <c r="G63" s="62">
        <v>11</v>
      </c>
      <c r="H63" s="62">
        <v>5502</v>
      </c>
      <c r="I63" s="228">
        <v>1459</v>
      </c>
      <c r="J63" s="237"/>
      <c r="K63" s="144">
        <f t="shared" ref="K63" si="23">C63/B63*100</f>
        <v>23.465193937837146</v>
      </c>
      <c r="L63" s="144">
        <f t="shared" ref="L63" si="24">(E63+G63)/(D63+F63)*100</f>
        <v>16.112084063047284</v>
      </c>
      <c r="M63" s="144">
        <f t="shared" ref="M63" si="25">I63/H63*100</f>
        <v>26.517629952744461</v>
      </c>
      <c r="N63" s="4"/>
      <c r="O63" s="4"/>
      <c r="P63" s="4"/>
      <c r="Q63" s="4"/>
      <c r="R63" s="4"/>
      <c r="S63" s="163"/>
      <c r="T63" s="163"/>
      <c r="U63" s="163"/>
      <c r="V63" s="163"/>
      <c r="W63" s="163"/>
      <c r="X63" s="163"/>
      <c r="Y63" s="163"/>
      <c r="Z63" s="6"/>
      <c r="AA63" s="6"/>
      <c r="AB63" s="6"/>
    </row>
    <row r="64" spans="1:28" x14ac:dyDescent="0.25">
      <c r="A64" s="229">
        <v>2024</v>
      </c>
      <c r="B64" s="253">
        <v>7810</v>
      </c>
      <c r="C64" s="65">
        <v>1943</v>
      </c>
      <c r="D64" s="69">
        <v>2082</v>
      </c>
      <c r="E64" s="69">
        <v>365</v>
      </c>
      <c r="F64" s="69">
        <v>57</v>
      </c>
      <c r="G64" s="69">
        <v>11</v>
      </c>
      <c r="H64" s="69">
        <v>5671</v>
      </c>
      <c r="I64" s="230">
        <v>1567</v>
      </c>
      <c r="J64" s="237"/>
      <c r="K64" s="144">
        <f t="shared" ref="K64:K65" si="26">C64/B64*100</f>
        <v>24.878361075544177</v>
      </c>
      <c r="L64" s="144">
        <f t="shared" ref="L64:L65" si="27">(E64+G64)/(D64+F64)*100</f>
        <v>17.578307620383356</v>
      </c>
      <c r="M64" s="144">
        <f t="shared" ref="M64:M65" si="28">I64/H64*100</f>
        <v>27.631810968083233</v>
      </c>
      <c r="N64" s="4"/>
      <c r="O64" s="4"/>
      <c r="P64" s="4"/>
      <c r="Q64" s="4"/>
      <c r="R64" s="4"/>
      <c r="S64" s="163"/>
      <c r="T64" s="163"/>
      <c r="U64" s="163"/>
      <c r="V64" s="163"/>
      <c r="W64" s="163"/>
      <c r="X64" s="163"/>
      <c r="Y64" s="163"/>
      <c r="Z64" s="6"/>
      <c r="AA64" s="6"/>
      <c r="AB64" s="6"/>
    </row>
    <row r="65" spans="1:22" ht="14.25" thickBot="1" x14ac:dyDescent="0.3">
      <c r="A65" s="257">
        <v>2025</v>
      </c>
      <c r="B65" s="254">
        <v>8261</v>
      </c>
      <c r="C65" s="248">
        <v>2068</v>
      </c>
      <c r="D65" s="249">
        <v>2292</v>
      </c>
      <c r="E65" s="249">
        <v>398</v>
      </c>
      <c r="F65" s="249">
        <v>59</v>
      </c>
      <c r="G65" s="249">
        <v>15</v>
      </c>
      <c r="H65" s="249">
        <v>5910</v>
      </c>
      <c r="I65" s="250">
        <v>1655</v>
      </c>
      <c r="J65" s="237"/>
      <c r="K65" s="144">
        <f t="shared" si="26"/>
        <v>25.033288948069242</v>
      </c>
      <c r="L65" s="144">
        <f t="shared" si="27"/>
        <v>17.566992769034453</v>
      </c>
      <c r="M65" s="144">
        <f t="shared" si="28"/>
        <v>28.003384094754651</v>
      </c>
      <c r="N65" s="4"/>
      <c r="O65" s="4"/>
      <c r="P65" s="4"/>
      <c r="Q65" s="4"/>
      <c r="R65" s="4"/>
    </row>
    <row r="66" spans="1:22" x14ac:dyDescent="0.25">
      <c r="A66" s="242"/>
      <c r="B66" s="243"/>
      <c r="C66" s="243"/>
      <c r="D66" s="244"/>
      <c r="E66" s="244"/>
      <c r="F66" s="244"/>
      <c r="G66" s="244"/>
      <c r="H66" s="244"/>
      <c r="I66" s="244"/>
      <c r="J66" s="237"/>
      <c r="K66" s="144"/>
      <c r="L66" s="144"/>
      <c r="M66" s="144"/>
    </row>
    <row r="67" spans="1:22" x14ac:dyDescent="0.3">
      <c r="A67" s="45" t="s">
        <v>100</v>
      </c>
      <c r="H67" s="237"/>
      <c r="I67" s="237"/>
      <c r="J67" s="237" t="s">
        <v>95</v>
      </c>
      <c r="K67" s="163"/>
      <c r="L67" s="163"/>
    </row>
    <row r="68" spans="1:22" x14ac:dyDescent="0.3">
      <c r="A68" s="45" t="s">
        <v>101</v>
      </c>
      <c r="H68" s="237"/>
      <c r="I68" s="237"/>
      <c r="J68" s="237"/>
      <c r="K68" s="163"/>
      <c r="L68" s="163"/>
    </row>
    <row r="69" spans="1:22" x14ac:dyDescent="0.3">
      <c r="A69" s="45" t="s">
        <v>102</v>
      </c>
      <c r="H69" s="237"/>
      <c r="I69" s="237"/>
      <c r="J69" s="237"/>
      <c r="K69" s="163"/>
      <c r="L69" s="163"/>
    </row>
    <row r="70" spans="1:22" s="4" customFormat="1" x14ac:dyDescent="0.3">
      <c r="A70" s="45" t="s">
        <v>118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6"/>
      <c r="P70" s="6"/>
      <c r="Q70" s="6"/>
      <c r="R70" s="6"/>
      <c r="S70" s="6"/>
      <c r="T70" s="6"/>
      <c r="U70" s="6"/>
      <c r="V70" s="6"/>
    </row>
    <row r="71" spans="1:22" s="4" customFormat="1" x14ac:dyDescent="0.3">
      <c r="A71" s="45" t="s">
        <v>103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6"/>
      <c r="P71" s="6"/>
      <c r="Q71" s="6"/>
      <c r="R71" s="6"/>
      <c r="S71" s="6"/>
      <c r="T71" s="6"/>
      <c r="U71" s="6"/>
      <c r="V71" s="6"/>
    </row>
    <row r="72" spans="1:22" s="4" customFormat="1" x14ac:dyDescent="0.3">
      <c r="A72" s="48" t="s">
        <v>107</v>
      </c>
      <c r="B72" s="6"/>
      <c r="C72" s="6"/>
      <c r="D72" s="6"/>
      <c r="E72" s="6"/>
      <c r="F72" s="6"/>
      <c r="G72" s="6"/>
      <c r="H72" s="6"/>
      <c r="I72" s="6"/>
      <c r="J72" s="6"/>
      <c r="K72" s="1"/>
      <c r="L72" s="1"/>
      <c r="M72" s="1"/>
      <c r="N72" s="1"/>
      <c r="O72" s="6"/>
      <c r="P72" s="6"/>
      <c r="Q72" s="6"/>
      <c r="R72" s="6"/>
      <c r="S72" s="6"/>
      <c r="T72" s="6"/>
      <c r="U72" s="6"/>
      <c r="V72" s="6"/>
    </row>
    <row r="73" spans="1:22" s="4" customFormat="1" x14ac:dyDescent="0.3">
      <c r="A73" s="241"/>
      <c r="G73" s="4" t="s">
        <v>144</v>
      </c>
      <c r="H73" s="4" t="s">
        <v>145</v>
      </c>
      <c r="I73" s="4" t="s">
        <v>146</v>
      </c>
      <c r="J73" s="4" t="s">
        <v>147</v>
      </c>
    </row>
    <row r="74" spans="1:22" s="4" customFormat="1" x14ac:dyDescent="0.3">
      <c r="A74" s="238">
        <v>2005</v>
      </c>
      <c r="B74" s="237">
        <v>1673</v>
      </c>
      <c r="C74" s="237">
        <v>1397</v>
      </c>
      <c r="D74" s="237">
        <v>255</v>
      </c>
      <c r="E74" s="237">
        <v>21</v>
      </c>
      <c r="F74" s="237">
        <v>0</v>
      </c>
      <c r="G74" s="239">
        <f>C74/$B74*100</f>
        <v>83.502689778840406</v>
      </c>
      <c r="H74" s="239">
        <f t="shared" ref="H74:H84" si="29">D74/$B74*100</f>
        <v>15.242080095636581</v>
      </c>
      <c r="I74" s="239">
        <f t="shared" ref="I74:I84" si="30">E74/$B74*100</f>
        <v>1.2552301255230125</v>
      </c>
      <c r="J74" s="239">
        <f t="shared" ref="J74:J87" si="31">F74/$B74*100</f>
        <v>0</v>
      </c>
    </row>
    <row r="75" spans="1:22" s="4" customFormat="1" x14ac:dyDescent="0.3">
      <c r="A75" s="238" t="s">
        <v>30</v>
      </c>
      <c r="B75" s="237">
        <v>1990</v>
      </c>
      <c r="C75" s="237">
        <v>1657</v>
      </c>
      <c r="D75" s="237">
        <v>296</v>
      </c>
      <c r="E75" s="237">
        <v>30</v>
      </c>
      <c r="F75" s="237">
        <v>7</v>
      </c>
      <c r="G75" s="239">
        <f t="shared" ref="G75:G84" si="32">C75/$B75*100</f>
        <v>83.266331658291463</v>
      </c>
      <c r="H75" s="239">
        <f t="shared" si="29"/>
        <v>14.874371859296481</v>
      </c>
      <c r="I75" s="239">
        <f t="shared" si="30"/>
        <v>1.5075376884422109</v>
      </c>
      <c r="J75" s="239">
        <f t="shared" si="31"/>
        <v>0.35175879396984927</v>
      </c>
    </row>
    <row r="76" spans="1:22" s="4" customFormat="1" x14ac:dyDescent="0.3">
      <c r="A76" s="238" t="s">
        <v>31</v>
      </c>
      <c r="B76" s="237">
        <v>2895</v>
      </c>
      <c r="C76" s="237">
        <v>2524</v>
      </c>
      <c r="D76" s="237">
        <v>337</v>
      </c>
      <c r="E76" s="237">
        <v>33</v>
      </c>
      <c r="F76" s="237">
        <v>1</v>
      </c>
      <c r="G76" s="239">
        <f t="shared" si="32"/>
        <v>87.18480138169258</v>
      </c>
      <c r="H76" s="239">
        <f t="shared" si="29"/>
        <v>11.640759930915372</v>
      </c>
      <c r="I76" s="239">
        <f t="shared" si="30"/>
        <v>1.1398963730569949</v>
      </c>
      <c r="J76" s="239">
        <f t="shared" si="31"/>
        <v>3.4542314335060449E-2</v>
      </c>
    </row>
    <row r="77" spans="1:22" s="4" customFormat="1" x14ac:dyDescent="0.3">
      <c r="A77" s="238">
        <v>2008</v>
      </c>
      <c r="B77" s="237">
        <v>3097</v>
      </c>
      <c r="C77" s="237">
        <v>2729</v>
      </c>
      <c r="D77" s="237">
        <v>339</v>
      </c>
      <c r="E77" s="237">
        <v>27</v>
      </c>
      <c r="F77" s="237">
        <v>2</v>
      </c>
      <c r="G77" s="239">
        <f t="shared" si="32"/>
        <v>88.117533096545046</v>
      </c>
      <c r="H77" s="239">
        <f t="shared" si="29"/>
        <v>10.946076848563125</v>
      </c>
      <c r="I77" s="239">
        <f t="shared" si="30"/>
        <v>0.87181143041653208</v>
      </c>
      <c r="J77" s="239">
        <f t="shared" si="31"/>
        <v>6.4578624475298677E-2</v>
      </c>
    </row>
    <row r="78" spans="1:22" s="4" customFormat="1" x14ac:dyDescent="0.3">
      <c r="A78" s="238">
        <v>2009</v>
      </c>
      <c r="B78" s="237">
        <v>5005</v>
      </c>
      <c r="C78" s="237">
        <v>4345</v>
      </c>
      <c r="D78" s="237">
        <v>571</v>
      </c>
      <c r="E78" s="237">
        <v>89</v>
      </c>
      <c r="F78" s="237">
        <v>0</v>
      </c>
      <c r="G78" s="239">
        <f t="shared" si="32"/>
        <v>86.813186813186817</v>
      </c>
      <c r="H78" s="239">
        <f t="shared" si="29"/>
        <v>11.408591408591409</v>
      </c>
      <c r="I78" s="239">
        <f t="shared" si="30"/>
        <v>1.7782217782217784</v>
      </c>
      <c r="J78" s="239">
        <f t="shared" si="31"/>
        <v>0</v>
      </c>
    </row>
    <row r="79" spans="1:22" s="4" customFormat="1" x14ac:dyDescent="0.3">
      <c r="A79" s="238">
        <v>2010</v>
      </c>
      <c r="B79" s="237">
        <v>5743</v>
      </c>
      <c r="C79" s="237">
        <v>4964</v>
      </c>
      <c r="D79" s="237">
        <v>689</v>
      </c>
      <c r="E79" s="237">
        <v>90</v>
      </c>
      <c r="F79" s="237">
        <v>0</v>
      </c>
      <c r="G79" s="239">
        <f t="shared" si="32"/>
        <v>86.435660804457598</v>
      </c>
      <c r="H79" s="239">
        <f t="shared" si="29"/>
        <v>11.99721399965175</v>
      </c>
      <c r="I79" s="239">
        <f t="shared" si="30"/>
        <v>1.5671251958906496</v>
      </c>
      <c r="J79" s="239">
        <f t="shared" si="31"/>
        <v>0</v>
      </c>
    </row>
    <row r="80" spans="1:22" s="4" customFormat="1" x14ac:dyDescent="0.3">
      <c r="A80" s="238">
        <v>2011</v>
      </c>
      <c r="B80" s="237">
        <v>6516</v>
      </c>
      <c r="C80" s="237">
        <v>5640</v>
      </c>
      <c r="D80" s="237">
        <v>779</v>
      </c>
      <c r="E80" s="237">
        <v>94</v>
      </c>
      <c r="F80" s="237">
        <v>3</v>
      </c>
      <c r="G80" s="239">
        <f t="shared" si="32"/>
        <v>86.556169429097608</v>
      </c>
      <c r="H80" s="239">
        <f t="shared" si="29"/>
        <v>11.955187231430326</v>
      </c>
      <c r="I80" s="239">
        <f t="shared" si="30"/>
        <v>1.4426028238182933</v>
      </c>
      <c r="J80" s="239">
        <f t="shared" si="31"/>
        <v>4.6040515653775323E-2</v>
      </c>
    </row>
    <row r="81" spans="1:10" s="4" customFormat="1" x14ac:dyDescent="0.3">
      <c r="A81" s="238">
        <v>2012</v>
      </c>
      <c r="B81" s="237">
        <v>6689</v>
      </c>
      <c r="C81" s="237">
        <v>5782</v>
      </c>
      <c r="D81" s="237">
        <v>804</v>
      </c>
      <c r="E81" s="237">
        <v>99</v>
      </c>
      <c r="F81" s="237">
        <v>4</v>
      </c>
      <c r="G81" s="239">
        <f t="shared" si="32"/>
        <v>86.440424577664814</v>
      </c>
      <c r="H81" s="239">
        <f t="shared" si="29"/>
        <v>12.019733891463597</v>
      </c>
      <c r="I81" s="239">
        <f t="shared" si="30"/>
        <v>1.4800418597697713</v>
      </c>
      <c r="J81" s="239">
        <f t="shared" si="31"/>
        <v>5.9799671101808942E-2</v>
      </c>
    </row>
    <row r="82" spans="1:10" s="4" customFormat="1" x14ac:dyDescent="0.3">
      <c r="A82" s="238">
        <v>2013</v>
      </c>
      <c r="B82" s="237">
        <v>7436</v>
      </c>
      <c r="C82" s="237">
        <v>6358</v>
      </c>
      <c r="D82" s="237">
        <v>947</v>
      </c>
      <c r="E82" s="237">
        <v>128</v>
      </c>
      <c r="F82" s="237">
        <v>3</v>
      </c>
      <c r="G82" s="239">
        <f t="shared" si="32"/>
        <v>85.502958579881664</v>
      </c>
      <c r="H82" s="239">
        <f t="shared" si="29"/>
        <v>12.735341581495426</v>
      </c>
      <c r="I82" s="239">
        <f t="shared" si="30"/>
        <v>1.7213555675094134</v>
      </c>
      <c r="J82" s="239">
        <f t="shared" si="31"/>
        <v>4.0344271113501882E-2</v>
      </c>
    </row>
    <row r="83" spans="1:10" s="4" customFormat="1" x14ac:dyDescent="0.3">
      <c r="A83" s="238">
        <v>2014</v>
      </c>
      <c r="B83" s="237">
        <v>7677</v>
      </c>
      <c r="C83" s="237">
        <v>6607</v>
      </c>
      <c r="D83" s="237">
        <v>947</v>
      </c>
      <c r="E83" s="237">
        <v>122</v>
      </c>
      <c r="F83" s="237">
        <v>1</v>
      </c>
      <c r="G83" s="239">
        <f t="shared" si="32"/>
        <v>86.062263905171292</v>
      </c>
      <c r="H83" s="239">
        <f t="shared" si="29"/>
        <v>12.335547740002605</v>
      </c>
      <c r="I83" s="239">
        <f t="shared" si="30"/>
        <v>1.5891624332421517</v>
      </c>
      <c r="J83" s="239">
        <f t="shared" si="31"/>
        <v>1.3025921583952065E-2</v>
      </c>
    </row>
    <row r="84" spans="1:10" s="4" customFormat="1" x14ac:dyDescent="0.3">
      <c r="A84" s="238">
        <v>2015</v>
      </c>
      <c r="B84" s="237">
        <v>8551</v>
      </c>
      <c r="C84" s="237">
        <v>7459</v>
      </c>
      <c r="D84" s="237">
        <v>955</v>
      </c>
      <c r="E84" s="237">
        <v>135</v>
      </c>
      <c r="F84" s="237">
        <v>2</v>
      </c>
      <c r="G84" s="239">
        <f t="shared" si="32"/>
        <v>87.229563793708337</v>
      </c>
      <c r="H84" s="239">
        <f t="shared" si="29"/>
        <v>11.168284411179979</v>
      </c>
      <c r="I84" s="239">
        <f t="shared" si="30"/>
        <v>1.5787627178107821</v>
      </c>
      <c r="J84" s="239">
        <f t="shared" si="31"/>
        <v>2.3389077300900479E-2</v>
      </c>
    </row>
    <row r="85" spans="1:10" s="4" customFormat="1" x14ac:dyDescent="0.3">
      <c r="A85" s="240">
        <v>2016</v>
      </c>
      <c r="B85" s="237">
        <v>8964</v>
      </c>
      <c r="C85" s="237">
        <v>7937</v>
      </c>
      <c r="D85" s="237">
        <v>901</v>
      </c>
      <c r="E85" s="237">
        <v>123</v>
      </c>
      <c r="F85" s="237">
        <v>3</v>
      </c>
      <c r="G85" s="239">
        <f t="shared" ref="G85:I86" si="33">C85/$B85*100</f>
        <v>88.543061133422569</v>
      </c>
      <c r="H85" s="239">
        <f t="shared" si="33"/>
        <v>10.051316376617581</v>
      </c>
      <c r="I85" s="239">
        <f t="shared" si="33"/>
        <v>1.3721552878179384</v>
      </c>
      <c r="J85" s="239">
        <f t="shared" si="31"/>
        <v>3.3467202141900937E-2</v>
      </c>
    </row>
    <row r="86" spans="1:10" s="4" customFormat="1" x14ac:dyDescent="0.3">
      <c r="A86" s="240">
        <v>2017</v>
      </c>
      <c r="B86" s="237">
        <v>8027</v>
      </c>
      <c r="C86" s="237">
        <v>7118</v>
      </c>
      <c r="D86" s="237">
        <v>787</v>
      </c>
      <c r="E86" s="237">
        <v>121</v>
      </c>
      <c r="F86" s="237">
        <v>1</v>
      </c>
      <c r="G86" s="239">
        <f t="shared" si="33"/>
        <v>88.675719446866836</v>
      </c>
      <c r="H86" s="239">
        <f t="shared" si="33"/>
        <v>9.8044101158589765</v>
      </c>
      <c r="I86" s="239">
        <f t="shared" si="33"/>
        <v>1.5074124828703126</v>
      </c>
      <c r="J86" s="239">
        <f t="shared" si="31"/>
        <v>1.2457954403886883E-2</v>
      </c>
    </row>
    <row r="87" spans="1:10" s="4" customFormat="1" x14ac:dyDescent="0.3">
      <c r="A87" s="240">
        <v>2018</v>
      </c>
      <c r="B87" s="237">
        <f>B58</f>
        <v>7575</v>
      </c>
      <c r="C87" s="237">
        <f>'전임교원_학위별(1965-)'!H59</f>
        <v>6750</v>
      </c>
      <c r="D87" s="237">
        <f>'전임교원_학위별(1965-)'!N59</f>
        <v>713</v>
      </c>
      <c r="E87" s="237">
        <f>'전임교원_학위별(1965-)'!T59</f>
        <v>111</v>
      </c>
      <c r="F87" s="237">
        <f>'전임교원_학위별(1965-)'!Z59</f>
        <v>1</v>
      </c>
      <c r="G87" s="239">
        <f t="shared" ref="G87" si="34">C87/$B87*100</f>
        <v>89.10891089108911</v>
      </c>
      <c r="H87" s="239">
        <f t="shared" ref="H87" si="35">D87/$B87*100</f>
        <v>9.4125412541254132</v>
      </c>
      <c r="I87" s="239">
        <f t="shared" ref="I87" si="36">E87/$B87*100</f>
        <v>1.4653465346534653</v>
      </c>
      <c r="J87" s="239">
        <f t="shared" si="31"/>
        <v>1.32013201320132E-2</v>
      </c>
    </row>
    <row r="88" spans="1:10" s="4" customFormat="1" x14ac:dyDescent="0.3">
      <c r="A88" s="240">
        <v>2019</v>
      </c>
      <c r="B88" s="237">
        <f>B59</f>
        <v>7852</v>
      </c>
      <c r="C88" s="237">
        <f>'전임교원_학위별(1965-)'!H60</f>
        <v>7061</v>
      </c>
      <c r="D88" s="237">
        <f>'전임교원_학위별(1965-)'!N60</f>
        <v>683</v>
      </c>
      <c r="E88" s="237">
        <f>'전임교원_학위별(1965-)'!T60</f>
        <v>105</v>
      </c>
      <c r="F88" s="237">
        <f>'전임교원_학위별(1965-)'!Z60</f>
        <v>3</v>
      </c>
      <c r="G88" s="239">
        <f t="shared" ref="G88" si="37">C88/$B88*100</f>
        <v>89.926133469179831</v>
      </c>
      <c r="H88" s="239">
        <f t="shared" ref="H88" si="38">D88/$B88*100</f>
        <v>8.6984207845135</v>
      </c>
      <c r="I88" s="239">
        <f t="shared" ref="I88" si="39">E88/$B88*100</f>
        <v>1.3372389200203771</v>
      </c>
      <c r="J88" s="239">
        <f t="shared" ref="J88" si="40">F88/$B88*100</f>
        <v>3.8206826286296486E-2</v>
      </c>
    </row>
    <row r="89" spans="1:10" s="4" customFormat="1" x14ac:dyDescent="0.3">
      <c r="A89" s="240">
        <v>2020</v>
      </c>
      <c r="B89" s="237">
        <f>B60</f>
        <v>7976</v>
      </c>
      <c r="C89" s="237">
        <f>'전임교원_학위별(1965-)'!H61</f>
        <v>7221</v>
      </c>
      <c r="D89" s="237">
        <f>'전임교원_학위별(1965-)'!N61</f>
        <v>646</v>
      </c>
      <c r="E89" s="237">
        <f>'전임교원_학위별(1965-)'!T61</f>
        <v>107</v>
      </c>
      <c r="F89" s="237">
        <f>'전임교원_학위별(1965-)'!Z61</f>
        <v>2</v>
      </c>
      <c r="G89" s="239">
        <f t="shared" ref="G89" si="41">C89/$B89*100</f>
        <v>90.534102306920758</v>
      </c>
      <c r="H89" s="239">
        <f t="shared" ref="H89" si="42">D89/$B89*100</f>
        <v>8.099297893681042</v>
      </c>
      <c r="I89" s="239">
        <f t="shared" ref="I89" si="43">E89/$B89*100</f>
        <v>1.3415245737211634</v>
      </c>
      <c r="J89" s="239">
        <f t="shared" ref="J89" si="44">F89/$B89*100</f>
        <v>2.5075225677031094E-2</v>
      </c>
    </row>
    <row r="90" spans="1:10" s="4" customFormat="1" x14ac:dyDescent="0.3">
      <c r="A90" s="240">
        <v>2021</v>
      </c>
      <c r="B90" s="237">
        <f>B61</f>
        <v>7718</v>
      </c>
      <c r="C90" s="237">
        <f>'전임교원_학위별(1965-)'!H62</f>
        <v>7030</v>
      </c>
      <c r="D90" s="237">
        <f>'전임교원_학위별(1965-)'!N62</f>
        <v>598</v>
      </c>
      <c r="E90" s="237">
        <f>'전임교원_학위별(1965-)'!T62</f>
        <v>90</v>
      </c>
      <c r="F90" s="237">
        <f>'전임교원_학위별(1965-)'!Z62</f>
        <v>0</v>
      </c>
      <c r="G90" s="239">
        <f>C90/$B90*100</f>
        <v>91.085773516455035</v>
      </c>
      <c r="H90" s="239">
        <f t="shared" ref="H90" si="45">D90/$B90*100</f>
        <v>7.7481212749416954</v>
      </c>
      <c r="I90" s="239">
        <f t="shared" ref="I90" si="46">E90/$B90*100</f>
        <v>1.1661052086032651</v>
      </c>
      <c r="J90" s="239">
        <f t="shared" ref="J90" si="47">F90/$B90*100</f>
        <v>0</v>
      </c>
    </row>
    <row r="91" spans="1:10" s="4" customFormat="1" x14ac:dyDescent="0.3">
      <c r="A91" s="240">
        <v>2022</v>
      </c>
      <c r="B91" s="237">
        <f>B62</f>
        <v>7679</v>
      </c>
      <c r="C91" s="237">
        <f>'전임교원_학위별(1965-)'!H63</f>
        <v>7010</v>
      </c>
      <c r="D91" s="237">
        <f>'전임교원_학위별(1965-)'!N63</f>
        <v>582</v>
      </c>
      <c r="E91" s="237">
        <f>'전임교원_학위별(1965-)'!T63</f>
        <v>87</v>
      </c>
      <c r="F91" s="237">
        <f>'전임교원_학위별(1965-)'!Z63</f>
        <v>0</v>
      </c>
      <c r="G91" s="239">
        <f>C91/$B91*100</f>
        <v>91.287928115640057</v>
      </c>
      <c r="H91" s="239">
        <f t="shared" ref="H91" si="48">D91/$B91*100</f>
        <v>7.5791118635238961</v>
      </c>
      <c r="I91" s="239">
        <f t="shared" ref="I91" si="49">E91/$B91*100</f>
        <v>1.1329600208360464</v>
      </c>
      <c r="J91" s="239">
        <f t="shared" ref="J91" si="50">F91/$B91*100</f>
        <v>0</v>
      </c>
    </row>
    <row r="92" spans="1:10" s="4" customFormat="1" x14ac:dyDescent="0.3">
      <c r="A92" s="240">
        <v>2023</v>
      </c>
      <c r="B92" s="237">
        <f>B63</f>
        <v>7786</v>
      </c>
      <c r="C92" s="237">
        <f>'전임교원_학위별(1965-)'!H64</f>
        <v>7184</v>
      </c>
      <c r="D92" s="237">
        <f>'전임교원_학위별(1965-)'!N64</f>
        <v>511</v>
      </c>
      <c r="E92" s="237">
        <f>'전임교원_학위별(1965-)'!T64</f>
        <v>91</v>
      </c>
      <c r="F92" s="237">
        <f>'전임교원_학위별(1965-)'!Z64</f>
        <v>0</v>
      </c>
      <c r="G92" s="239">
        <f>C92/$B92*100</f>
        <v>92.268173645003841</v>
      </c>
      <c r="H92" s="239">
        <f t="shared" ref="H92" si="51">D92/$B92*100</f>
        <v>6.5630619059851014</v>
      </c>
      <c r="I92" s="239">
        <f t="shared" ref="I92" si="52">E92/$B92*100</f>
        <v>1.1687644490110454</v>
      </c>
      <c r="J92" s="239">
        <f t="shared" ref="J92" si="53">F92/$B92*100</f>
        <v>0</v>
      </c>
    </row>
    <row r="93" spans="1:10" x14ac:dyDescent="0.3">
      <c r="A93" s="240">
        <v>2024</v>
      </c>
      <c r="B93" s="237">
        <f t="shared" ref="B93" si="54">B65</f>
        <v>8261</v>
      </c>
      <c r="C93" s="237">
        <f>'전임교원_학위별(1965-)'!H66</f>
        <v>7611</v>
      </c>
      <c r="D93" s="237">
        <f>'전임교원_학위별(1965-)'!N66</f>
        <v>565</v>
      </c>
      <c r="E93" s="237">
        <f>'전임교원_학위별(1965-)'!T66</f>
        <v>85</v>
      </c>
      <c r="F93" s="237">
        <f>'전임교원_학위별(1965-)'!Z66</f>
        <v>0</v>
      </c>
      <c r="G93" s="239">
        <f>C93/$B93*100</f>
        <v>92.131703183633945</v>
      </c>
      <c r="H93" s="239">
        <f t="shared" ref="H93" si="55">D93/$B93*100</f>
        <v>6.8393656942258811</v>
      </c>
      <c r="I93" s="239">
        <f t="shared" ref="I93" si="56">E93/$B93*100</f>
        <v>1.0289311221401767</v>
      </c>
      <c r="J93" s="239">
        <f t="shared" ref="J93" si="57">F93/$B93*100</f>
        <v>0</v>
      </c>
    </row>
    <row r="94" spans="1:10" x14ac:dyDescent="0.3">
      <c r="A94" s="4"/>
      <c r="B94" s="4"/>
      <c r="C94" s="4"/>
      <c r="D94" s="237"/>
      <c r="E94" s="237"/>
      <c r="F94" s="237"/>
      <c r="G94" s="237"/>
      <c r="H94" s="237"/>
      <c r="I94" s="237"/>
      <c r="J94" s="4"/>
    </row>
    <row r="95" spans="1:10" x14ac:dyDescent="0.3">
      <c r="A95" s="4"/>
      <c r="B95" s="4"/>
      <c r="C95" s="4"/>
      <c r="D95" s="237"/>
      <c r="E95" s="237"/>
      <c r="F95" s="237"/>
      <c r="G95" s="237"/>
      <c r="H95" s="237"/>
      <c r="I95" s="237"/>
      <c r="J95" s="4"/>
    </row>
    <row r="96" spans="1:10" x14ac:dyDescent="0.3">
      <c r="A96" s="4"/>
      <c r="B96" s="4"/>
      <c r="C96" s="4"/>
      <c r="D96" s="237"/>
      <c r="E96" s="237"/>
      <c r="F96" s="237"/>
      <c r="G96" s="237"/>
      <c r="H96" s="237"/>
      <c r="I96" s="237"/>
      <c r="J96" s="4"/>
    </row>
    <row r="97" spans="1:13" x14ac:dyDescent="0.3">
      <c r="A97" s="6"/>
      <c r="B97" s="6"/>
      <c r="C97" s="6"/>
      <c r="D97" s="94"/>
      <c r="E97" s="94"/>
      <c r="F97" s="94"/>
      <c r="G97" s="94"/>
      <c r="H97" s="94"/>
      <c r="I97" s="94"/>
      <c r="J97" s="6"/>
      <c r="K97" s="6"/>
      <c r="L97" s="6"/>
      <c r="M97" s="6"/>
    </row>
    <row r="98" spans="1:13" x14ac:dyDescent="0.3">
      <c r="A98" s="6"/>
      <c r="B98" s="6"/>
      <c r="C98" s="6"/>
      <c r="D98" s="94"/>
      <c r="E98" s="94"/>
      <c r="F98" s="94"/>
      <c r="G98" s="94"/>
      <c r="H98" s="94"/>
      <c r="I98" s="94"/>
      <c r="J98" s="6"/>
      <c r="K98" s="6"/>
      <c r="L98" s="6"/>
      <c r="M98" s="6"/>
    </row>
    <row r="99" spans="1:13" x14ac:dyDescent="0.3">
      <c r="A99" s="6"/>
      <c r="B99" s="6"/>
      <c r="C99" s="6"/>
      <c r="D99" s="94"/>
      <c r="E99" s="94"/>
      <c r="F99" s="94"/>
      <c r="G99" s="94"/>
      <c r="H99" s="94"/>
      <c r="I99" s="94"/>
      <c r="J99" s="6"/>
      <c r="K99" s="6"/>
      <c r="L99" s="6"/>
      <c r="M99" s="6"/>
    </row>
    <row r="100" spans="1:13" x14ac:dyDescent="0.3">
      <c r="K100" s="1"/>
    </row>
    <row r="101" spans="1:13" x14ac:dyDescent="0.3">
      <c r="K101" s="1"/>
    </row>
    <row r="102" spans="1:13" x14ac:dyDescent="0.3">
      <c r="K102" s="1"/>
    </row>
    <row r="103" spans="1:13" x14ac:dyDescent="0.3">
      <c r="K103" s="1"/>
    </row>
    <row r="104" spans="1:13" x14ac:dyDescent="0.3">
      <c r="K104" s="1"/>
    </row>
    <row r="105" spans="1:13" x14ac:dyDescent="0.3">
      <c r="K105" s="1"/>
    </row>
    <row r="106" spans="1:13" x14ac:dyDescent="0.3">
      <c r="K106" s="1"/>
    </row>
    <row r="107" spans="1:13" x14ac:dyDescent="0.3">
      <c r="K107" s="1"/>
    </row>
    <row r="108" spans="1:13" x14ac:dyDescent="0.3">
      <c r="K108" s="1"/>
    </row>
    <row r="109" spans="1:13" x14ac:dyDescent="0.3">
      <c r="K109" s="1"/>
    </row>
    <row r="110" spans="1:13" x14ac:dyDescent="0.3">
      <c r="K110" s="1"/>
    </row>
    <row r="111" spans="1:13" x14ac:dyDescent="0.3">
      <c r="K111" s="1"/>
    </row>
    <row r="112" spans="1:13" x14ac:dyDescent="0.3">
      <c r="K112" s="1"/>
    </row>
    <row r="113" spans="11:11" x14ac:dyDescent="0.3">
      <c r="K113" s="1"/>
    </row>
    <row r="114" spans="11:11" x14ac:dyDescent="0.3">
      <c r="K114" s="1"/>
    </row>
    <row r="115" spans="11:11" x14ac:dyDescent="0.3">
      <c r="K115" s="1"/>
    </row>
    <row r="116" spans="11:11" x14ac:dyDescent="0.3">
      <c r="K116" s="1"/>
    </row>
    <row r="117" spans="11:11" x14ac:dyDescent="0.3">
      <c r="K117" s="1"/>
    </row>
    <row r="118" spans="11:11" x14ac:dyDescent="0.3">
      <c r="K118" s="1"/>
    </row>
    <row r="119" spans="11:11" x14ac:dyDescent="0.3">
      <c r="K119" s="1"/>
    </row>
    <row r="120" spans="11:11" x14ac:dyDescent="0.3">
      <c r="K120" s="1"/>
    </row>
    <row r="121" spans="11:11" x14ac:dyDescent="0.3">
      <c r="K121" s="1"/>
    </row>
    <row r="122" spans="11:11" x14ac:dyDescent="0.3">
      <c r="K122" s="1"/>
    </row>
    <row r="123" spans="11:11" x14ac:dyDescent="0.3">
      <c r="K123" s="1"/>
    </row>
    <row r="124" spans="11:11" x14ac:dyDescent="0.3">
      <c r="K124" s="1"/>
    </row>
    <row r="125" spans="11:11" x14ac:dyDescent="0.3">
      <c r="K125" s="1"/>
    </row>
  </sheetData>
  <mergeCells count="6">
    <mergeCell ref="A3:A4"/>
    <mergeCell ref="H3:I3"/>
    <mergeCell ref="B2:I2"/>
    <mergeCell ref="B3:C3"/>
    <mergeCell ref="D3:E3"/>
    <mergeCell ref="F3:G3"/>
  </mergeCells>
  <phoneticPr fontId="1" type="noConversion"/>
  <pageMargins left="0.7" right="0.7" top="0.75" bottom="0.75" header="0.3" footer="0.3"/>
  <pageSetup paperSize="9" orientation="portrait" r:id="rId1"/>
  <ignoredErrors>
    <ignoredError sqref="A75:A76 A20:A54" numberStoredAsText="1"/>
    <ignoredError sqref="K5:M5 K27:M43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3"/>
  <sheetViews>
    <sheetView zoomScale="80" zoomScaleNormal="80" workbookViewId="0">
      <pane xSplit="1" ySplit="5" topLeftCell="B30" activePane="bottomRight" state="frozen"/>
      <selection activeCell="N66" sqref="N66"/>
      <selection pane="topRight" activeCell="N66" sqref="N66"/>
      <selection pane="bottomLeft" activeCell="N66" sqref="N66"/>
      <selection pane="bottomRight" activeCell="A66" sqref="A66:AO66"/>
    </sheetView>
  </sheetViews>
  <sheetFormatPr defaultColWidth="9" defaultRowHeight="13.5" x14ac:dyDescent="0.3"/>
  <cols>
    <col min="1" max="1" width="9" style="1"/>
    <col min="2" max="9" width="9" style="50"/>
    <col min="10" max="16384" width="9" style="1"/>
  </cols>
  <sheetData>
    <row r="1" spans="1:50" ht="14.25" thickBot="1" x14ac:dyDescent="0.35"/>
    <row r="2" spans="1:50" x14ac:dyDescent="0.3">
      <c r="B2" s="364" t="s">
        <v>63</v>
      </c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A2" s="365"/>
      <c r="AB2" s="365"/>
      <c r="AC2" s="365"/>
      <c r="AD2" s="365"/>
      <c r="AE2" s="365"/>
      <c r="AF2" s="365"/>
      <c r="AG2" s="365"/>
      <c r="AH2" s="365"/>
      <c r="AI2" s="365"/>
      <c r="AJ2" s="365"/>
      <c r="AK2" s="365"/>
      <c r="AL2" s="365"/>
      <c r="AM2" s="365"/>
      <c r="AN2" s="365"/>
      <c r="AO2" s="365"/>
      <c r="AP2" s="365"/>
      <c r="AQ2" s="365"/>
      <c r="AR2" s="365"/>
      <c r="AS2" s="365"/>
      <c r="AT2" s="365"/>
      <c r="AU2" s="365"/>
      <c r="AV2" s="365"/>
      <c r="AW2" s="366"/>
      <c r="AX2" s="163"/>
    </row>
    <row r="3" spans="1:50" x14ac:dyDescent="0.3">
      <c r="A3" s="367" t="s">
        <v>0</v>
      </c>
      <c r="B3" s="368" t="s">
        <v>49</v>
      </c>
      <c r="C3" s="369"/>
      <c r="D3" s="369"/>
      <c r="E3" s="369"/>
      <c r="F3" s="369"/>
      <c r="G3" s="369"/>
      <c r="H3" s="369"/>
      <c r="I3" s="370"/>
      <c r="J3" s="371" t="s">
        <v>56</v>
      </c>
      <c r="K3" s="372"/>
      <c r="L3" s="372"/>
      <c r="M3" s="372"/>
      <c r="N3" s="372"/>
      <c r="O3" s="372"/>
      <c r="P3" s="372"/>
      <c r="Q3" s="372"/>
      <c r="R3" s="372" t="s">
        <v>57</v>
      </c>
      <c r="S3" s="372"/>
      <c r="T3" s="372"/>
      <c r="U3" s="372"/>
      <c r="V3" s="372"/>
      <c r="W3" s="372"/>
      <c r="X3" s="372"/>
      <c r="Y3" s="372"/>
      <c r="Z3" s="372" t="s">
        <v>58</v>
      </c>
      <c r="AA3" s="372"/>
      <c r="AB3" s="372"/>
      <c r="AC3" s="372"/>
      <c r="AD3" s="372"/>
      <c r="AE3" s="372"/>
      <c r="AF3" s="372"/>
      <c r="AG3" s="372"/>
      <c r="AH3" s="372" t="s">
        <v>59</v>
      </c>
      <c r="AI3" s="372"/>
      <c r="AJ3" s="372"/>
      <c r="AK3" s="372"/>
      <c r="AL3" s="372"/>
      <c r="AM3" s="372"/>
      <c r="AN3" s="372"/>
      <c r="AO3" s="372"/>
      <c r="AP3" s="372" t="s">
        <v>60</v>
      </c>
      <c r="AQ3" s="372"/>
      <c r="AR3" s="372"/>
      <c r="AS3" s="372"/>
      <c r="AT3" s="372"/>
      <c r="AU3" s="372"/>
      <c r="AV3" s="372"/>
      <c r="AW3" s="373"/>
    </row>
    <row r="4" spans="1:50" x14ac:dyDescent="0.3">
      <c r="A4" s="367"/>
      <c r="B4" s="374" t="s">
        <v>61</v>
      </c>
      <c r="C4" s="375"/>
      <c r="D4" s="376" t="s">
        <v>1</v>
      </c>
      <c r="E4" s="377"/>
      <c r="F4" s="376" t="s">
        <v>2</v>
      </c>
      <c r="G4" s="377"/>
      <c r="H4" s="376" t="s">
        <v>3</v>
      </c>
      <c r="I4" s="379"/>
      <c r="J4" s="380" t="s">
        <v>61</v>
      </c>
      <c r="K4" s="381"/>
      <c r="L4" s="378" t="s">
        <v>1</v>
      </c>
      <c r="M4" s="378"/>
      <c r="N4" s="378" t="s">
        <v>2</v>
      </c>
      <c r="O4" s="378"/>
      <c r="P4" s="378" t="s">
        <v>3</v>
      </c>
      <c r="Q4" s="378"/>
      <c r="R4" s="381" t="s">
        <v>61</v>
      </c>
      <c r="S4" s="381"/>
      <c r="T4" s="378" t="s">
        <v>1</v>
      </c>
      <c r="U4" s="378"/>
      <c r="V4" s="378" t="s">
        <v>2</v>
      </c>
      <c r="W4" s="378"/>
      <c r="X4" s="378" t="s">
        <v>3</v>
      </c>
      <c r="Y4" s="378"/>
      <c r="Z4" s="381" t="s">
        <v>61</v>
      </c>
      <c r="AA4" s="381"/>
      <c r="AB4" s="378" t="s">
        <v>1</v>
      </c>
      <c r="AC4" s="378"/>
      <c r="AD4" s="378" t="s">
        <v>2</v>
      </c>
      <c r="AE4" s="378"/>
      <c r="AF4" s="378" t="s">
        <v>3</v>
      </c>
      <c r="AG4" s="378"/>
      <c r="AH4" s="381" t="s">
        <v>61</v>
      </c>
      <c r="AI4" s="381"/>
      <c r="AJ4" s="378" t="s">
        <v>1</v>
      </c>
      <c r="AK4" s="378"/>
      <c r="AL4" s="378" t="s">
        <v>2</v>
      </c>
      <c r="AM4" s="378"/>
      <c r="AN4" s="378" t="s">
        <v>3</v>
      </c>
      <c r="AO4" s="378"/>
      <c r="AP4" s="381" t="s">
        <v>61</v>
      </c>
      <c r="AQ4" s="381"/>
      <c r="AR4" s="378" t="s">
        <v>1</v>
      </c>
      <c r="AS4" s="378"/>
      <c r="AT4" s="378" t="s">
        <v>2</v>
      </c>
      <c r="AU4" s="378"/>
      <c r="AV4" s="378" t="s">
        <v>3</v>
      </c>
      <c r="AW4" s="382"/>
    </row>
    <row r="5" spans="1:50" ht="14.25" thickBot="1" x14ac:dyDescent="0.35">
      <c r="A5" s="367"/>
      <c r="B5" s="166" t="s">
        <v>47</v>
      </c>
      <c r="C5" s="167" t="s">
        <v>62</v>
      </c>
      <c r="D5" s="168" t="s">
        <v>47</v>
      </c>
      <c r="E5" s="168" t="s">
        <v>62</v>
      </c>
      <c r="F5" s="168" t="s">
        <v>47</v>
      </c>
      <c r="G5" s="168" t="s">
        <v>62</v>
      </c>
      <c r="H5" s="168" t="s">
        <v>47</v>
      </c>
      <c r="I5" s="169" t="s">
        <v>62</v>
      </c>
      <c r="J5" s="170" t="s">
        <v>47</v>
      </c>
      <c r="K5" s="171" t="s">
        <v>62</v>
      </c>
      <c r="L5" s="172" t="s">
        <v>47</v>
      </c>
      <c r="M5" s="172" t="s">
        <v>62</v>
      </c>
      <c r="N5" s="172" t="s">
        <v>47</v>
      </c>
      <c r="O5" s="172" t="s">
        <v>62</v>
      </c>
      <c r="P5" s="172" t="s">
        <v>47</v>
      </c>
      <c r="Q5" s="172" t="s">
        <v>62</v>
      </c>
      <c r="R5" s="173" t="s">
        <v>47</v>
      </c>
      <c r="S5" s="171" t="s">
        <v>62</v>
      </c>
      <c r="T5" s="172" t="s">
        <v>47</v>
      </c>
      <c r="U5" s="172" t="s">
        <v>62</v>
      </c>
      <c r="V5" s="172" t="s">
        <v>47</v>
      </c>
      <c r="W5" s="172" t="s">
        <v>62</v>
      </c>
      <c r="X5" s="172" t="s">
        <v>47</v>
      </c>
      <c r="Y5" s="172" t="s">
        <v>62</v>
      </c>
      <c r="Z5" s="173" t="s">
        <v>47</v>
      </c>
      <c r="AA5" s="171" t="s">
        <v>62</v>
      </c>
      <c r="AB5" s="172" t="s">
        <v>47</v>
      </c>
      <c r="AC5" s="172" t="s">
        <v>62</v>
      </c>
      <c r="AD5" s="172" t="s">
        <v>47</v>
      </c>
      <c r="AE5" s="172" t="s">
        <v>62</v>
      </c>
      <c r="AF5" s="172" t="s">
        <v>47</v>
      </c>
      <c r="AG5" s="172" t="s">
        <v>62</v>
      </c>
      <c r="AH5" s="173" t="s">
        <v>47</v>
      </c>
      <c r="AI5" s="171" t="s">
        <v>62</v>
      </c>
      <c r="AJ5" s="172" t="s">
        <v>47</v>
      </c>
      <c r="AK5" s="172" t="s">
        <v>62</v>
      </c>
      <c r="AL5" s="172" t="s">
        <v>47</v>
      </c>
      <c r="AM5" s="172" t="s">
        <v>62</v>
      </c>
      <c r="AN5" s="172" t="s">
        <v>47</v>
      </c>
      <c r="AO5" s="172" t="s">
        <v>62</v>
      </c>
      <c r="AP5" s="173" t="s">
        <v>47</v>
      </c>
      <c r="AQ5" s="171" t="s">
        <v>62</v>
      </c>
      <c r="AR5" s="172" t="s">
        <v>47</v>
      </c>
      <c r="AS5" s="172" t="s">
        <v>62</v>
      </c>
      <c r="AT5" s="172" t="s">
        <v>47</v>
      </c>
      <c r="AU5" s="172" t="s">
        <v>62</v>
      </c>
      <c r="AV5" s="172" t="s">
        <v>47</v>
      </c>
      <c r="AW5" s="174" t="s">
        <v>62</v>
      </c>
    </row>
    <row r="6" spans="1:50" s="83" customFormat="1" x14ac:dyDescent="0.25">
      <c r="A6" s="175">
        <v>1965</v>
      </c>
      <c r="B6" s="176">
        <f t="shared" ref="B6:B22" si="0">J6+R6+Z6+AH6+AP6</f>
        <v>0</v>
      </c>
      <c r="C6" s="177">
        <f t="shared" ref="C6:I21" si="1">K6+S6+AA6+AI6+AQ6</f>
        <v>0</v>
      </c>
      <c r="D6" s="177">
        <f t="shared" si="1"/>
        <v>0</v>
      </c>
      <c r="E6" s="177">
        <f t="shared" si="1"/>
        <v>0</v>
      </c>
      <c r="F6" s="177">
        <f t="shared" si="1"/>
        <v>0</v>
      </c>
      <c r="G6" s="177">
        <f t="shared" si="1"/>
        <v>0</v>
      </c>
      <c r="H6" s="177">
        <f t="shared" si="1"/>
        <v>0</v>
      </c>
      <c r="I6" s="178">
        <f t="shared" si="1"/>
        <v>0</v>
      </c>
      <c r="J6" s="179">
        <v>0</v>
      </c>
      <c r="K6" s="180">
        <v>0</v>
      </c>
      <c r="L6" s="180">
        <v>0</v>
      </c>
      <c r="M6" s="180">
        <v>0</v>
      </c>
      <c r="N6" s="180">
        <v>0</v>
      </c>
      <c r="O6" s="180">
        <v>0</v>
      </c>
      <c r="P6" s="180">
        <v>0</v>
      </c>
      <c r="Q6" s="181">
        <v>0</v>
      </c>
      <c r="R6" s="182">
        <v>0</v>
      </c>
      <c r="S6" s="180">
        <v>0</v>
      </c>
      <c r="T6" s="180">
        <v>0</v>
      </c>
      <c r="U6" s="180">
        <v>0</v>
      </c>
      <c r="V6" s="180">
        <v>0</v>
      </c>
      <c r="W6" s="180">
        <v>0</v>
      </c>
      <c r="X6" s="180">
        <v>0</v>
      </c>
      <c r="Y6" s="181">
        <v>0</v>
      </c>
      <c r="Z6" s="182">
        <v>0</v>
      </c>
      <c r="AA6" s="180">
        <v>0</v>
      </c>
      <c r="AB6" s="180">
        <v>0</v>
      </c>
      <c r="AC6" s="180">
        <v>0</v>
      </c>
      <c r="AD6" s="180">
        <v>0</v>
      </c>
      <c r="AE6" s="180">
        <v>0</v>
      </c>
      <c r="AF6" s="180">
        <v>0</v>
      </c>
      <c r="AG6" s="181">
        <v>0</v>
      </c>
      <c r="AH6" s="182">
        <v>0</v>
      </c>
      <c r="AI6" s="180">
        <v>0</v>
      </c>
      <c r="AJ6" s="180">
        <v>0</v>
      </c>
      <c r="AK6" s="180">
        <v>0</v>
      </c>
      <c r="AL6" s="180">
        <v>0</v>
      </c>
      <c r="AM6" s="180">
        <v>0</v>
      </c>
      <c r="AN6" s="180">
        <v>0</v>
      </c>
      <c r="AO6" s="181">
        <v>0</v>
      </c>
      <c r="AP6" s="182">
        <v>0</v>
      </c>
      <c r="AQ6" s="180">
        <v>0</v>
      </c>
      <c r="AR6" s="180">
        <v>0</v>
      </c>
      <c r="AS6" s="180">
        <v>0</v>
      </c>
      <c r="AT6" s="180">
        <v>0</v>
      </c>
      <c r="AU6" s="180">
        <v>0</v>
      </c>
      <c r="AV6" s="180">
        <v>0</v>
      </c>
      <c r="AW6" s="183">
        <v>0</v>
      </c>
    </row>
    <row r="7" spans="1:50" s="83" customFormat="1" x14ac:dyDescent="0.25">
      <c r="A7" s="100">
        <v>1966</v>
      </c>
      <c r="B7" s="184">
        <f t="shared" si="0"/>
        <v>255</v>
      </c>
      <c r="C7" s="185">
        <f t="shared" si="1"/>
        <v>0</v>
      </c>
      <c r="D7" s="185">
        <f t="shared" si="1"/>
        <v>21</v>
      </c>
      <c r="E7" s="185">
        <f t="shared" si="1"/>
        <v>0</v>
      </c>
      <c r="F7" s="185">
        <f t="shared" si="1"/>
        <v>0</v>
      </c>
      <c r="G7" s="185">
        <f t="shared" si="1"/>
        <v>0</v>
      </c>
      <c r="H7" s="185">
        <f t="shared" si="1"/>
        <v>234</v>
      </c>
      <c r="I7" s="186">
        <f t="shared" si="1"/>
        <v>0</v>
      </c>
      <c r="J7" s="187">
        <v>24</v>
      </c>
      <c r="K7" s="188">
        <v>0</v>
      </c>
      <c r="L7" s="188">
        <v>5</v>
      </c>
      <c r="M7" s="188">
        <v>0</v>
      </c>
      <c r="N7" s="188">
        <v>0</v>
      </c>
      <c r="O7" s="188">
        <v>0</v>
      </c>
      <c r="P7" s="188">
        <v>19</v>
      </c>
      <c r="Q7" s="189">
        <v>0</v>
      </c>
      <c r="R7" s="190">
        <v>121</v>
      </c>
      <c r="S7" s="188">
        <v>0</v>
      </c>
      <c r="T7" s="188">
        <v>6</v>
      </c>
      <c r="U7" s="188">
        <v>0</v>
      </c>
      <c r="V7" s="188">
        <v>0</v>
      </c>
      <c r="W7" s="188">
        <v>0</v>
      </c>
      <c r="X7" s="188">
        <v>115</v>
      </c>
      <c r="Y7" s="189">
        <v>0</v>
      </c>
      <c r="Z7" s="190">
        <v>54</v>
      </c>
      <c r="AA7" s="188">
        <v>0</v>
      </c>
      <c r="AB7" s="188">
        <v>3</v>
      </c>
      <c r="AC7" s="188">
        <v>0</v>
      </c>
      <c r="AD7" s="188">
        <v>0</v>
      </c>
      <c r="AE7" s="188">
        <v>0</v>
      </c>
      <c r="AF7" s="188">
        <v>51</v>
      </c>
      <c r="AG7" s="189">
        <v>0</v>
      </c>
      <c r="AH7" s="190">
        <v>27</v>
      </c>
      <c r="AI7" s="188">
        <v>0</v>
      </c>
      <c r="AJ7" s="188">
        <v>7</v>
      </c>
      <c r="AK7" s="188">
        <v>0</v>
      </c>
      <c r="AL7" s="188">
        <v>0</v>
      </c>
      <c r="AM7" s="188">
        <v>0</v>
      </c>
      <c r="AN7" s="188">
        <v>20</v>
      </c>
      <c r="AO7" s="189">
        <v>0</v>
      </c>
      <c r="AP7" s="190">
        <v>29</v>
      </c>
      <c r="AQ7" s="188">
        <v>0</v>
      </c>
      <c r="AR7" s="188">
        <v>0</v>
      </c>
      <c r="AS7" s="188">
        <v>0</v>
      </c>
      <c r="AT7" s="188">
        <v>0</v>
      </c>
      <c r="AU7" s="188">
        <v>0</v>
      </c>
      <c r="AV7" s="188">
        <v>29</v>
      </c>
      <c r="AW7" s="191">
        <v>0</v>
      </c>
    </row>
    <row r="8" spans="1:50" s="83" customFormat="1" x14ac:dyDescent="0.25">
      <c r="A8" s="100">
        <v>1967</v>
      </c>
      <c r="B8" s="184">
        <f t="shared" si="0"/>
        <v>60</v>
      </c>
      <c r="C8" s="185">
        <f t="shared" si="1"/>
        <v>2</v>
      </c>
      <c r="D8" s="185">
        <f t="shared" si="1"/>
        <v>22</v>
      </c>
      <c r="E8" s="185">
        <f t="shared" si="1"/>
        <v>1</v>
      </c>
      <c r="F8" s="185">
        <f t="shared" si="1"/>
        <v>0</v>
      </c>
      <c r="G8" s="185">
        <f t="shared" si="1"/>
        <v>0</v>
      </c>
      <c r="H8" s="185">
        <f t="shared" si="1"/>
        <v>38</v>
      </c>
      <c r="I8" s="186">
        <f t="shared" si="1"/>
        <v>1</v>
      </c>
      <c r="J8" s="187">
        <v>21</v>
      </c>
      <c r="K8" s="188">
        <v>1</v>
      </c>
      <c r="L8" s="188">
        <v>5</v>
      </c>
      <c r="M8" s="188">
        <v>0</v>
      </c>
      <c r="N8" s="188">
        <v>0</v>
      </c>
      <c r="O8" s="188">
        <v>0</v>
      </c>
      <c r="P8" s="188">
        <v>16</v>
      </c>
      <c r="Q8" s="189">
        <v>1</v>
      </c>
      <c r="R8" s="190">
        <v>23</v>
      </c>
      <c r="S8" s="188">
        <v>0</v>
      </c>
      <c r="T8" s="188">
        <v>6</v>
      </c>
      <c r="U8" s="188">
        <v>0</v>
      </c>
      <c r="V8" s="188">
        <v>0</v>
      </c>
      <c r="W8" s="188">
        <v>0</v>
      </c>
      <c r="X8" s="188">
        <v>17</v>
      </c>
      <c r="Y8" s="189">
        <v>0</v>
      </c>
      <c r="Z8" s="190">
        <v>8</v>
      </c>
      <c r="AA8" s="188">
        <v>0</v>
      </c>
      <c r="AB8" s="188">
        <v>5</v>
      </c>
      <c r="AC8" s="188">
        <v>0</v>
      </c>
      <c r="AD8" s="188">
        <v>0</v>
      </c>
      <c r="AE8" s="188">
        <v>0</v>
      </c>
      <c r="AF8" s="188">
        <v>3</v>
      </c>
      <c r="AG8" s="189">
        <v>0</v>
      </c>
      <c r="AH8" s="190">
        <v>6</v>
      </c>
      <c r="AI8" s="188">
        <v>0</v>
      </c>
      <c r="AJ8" s="188">
        <v>4</v>
      </c>
      <c r="AK8" s="188">
        <v>0</v>
      </c>
      <c r="AL8" s="188">
        <v>0</v>
      </c>
      <c r="AM8" s="188">
        <v>0</v>
      </c>
      <c r="AN8" s="188">
        <v>2</v>
      </c>
      <c r="AO8" s="189">
        <v>0</v>
      </c>
      <c r="AP8" s="190">
        <v>2</v>
      </c>
      <c r="AQ8" s="188">
        <v>1</v>
      </c>
      <c r="AR8" s="188">
        <v>2</v>
      </c>
      <c r="AS8" s="188">
        <v>1</v>
      </c>
      <c r="AT8" s="188">
        <v>0</v>
      </c>
      <c r="AU8" s="188">
        <v>0</v>
      </c>
      <c r="AV8" s="188">
        <v>0</v>
      </c>
      <c r="AW8" s="191">
        <v>0</v>
      </c>
    </row>
    <row r="9" spans="1:50" s="83" customFormat="1" x14ac:dyDescent="0.25">
      <c r="A9" s="100">
        <v>1968</v>
      </c>
      <c r="B9" s="184">
        <f t="shared" si="0"/>
        <v>182</v>
      </c>
      <c r="C9" s="185">
        <f t="shared" si="1"/>
        <v>5</v>
      </c>
      <c r="D9" s="185">
        <f t="shared" si="1"/>
        <v>30</v>
      </c>
      <c r="E9" s="185">
        <f t="shared" si="1"/>
        <v>1</v>
      </c>
      <c r="F9" s="185">
        <f t="shared" si="1"/>
        <v>0</v>
      </c>
      <c r="G9" s="185">
        <f t="shared" si="1"/>
        <v>0</v>
      </c>
      <c r="H9" s="185">
        <f t="shared" si="1"/>
        <v>152</v>
      </c>
      <c r="I9" s="186">
        <f t="shared" si="1"/>
        <v>4</v>
      </c>
      <c r="J9" s="187">
        <v>21</v>
      </c>
      <c r="K9" s="188">
        <v>1</v>
      </c>
      <c r="L9" s="188">
        <v>4</v>
      </c>
      <c r="M9" s="188">
        <v>0</v>
      </c>
      <c r="N9" s="188">
        <v>0</v>
      </c>
      <c r="O9" s="188">
        <v>0</v>
      </c>
      <c r="P9" s="188">
        <v>17</v>
      </c>
      <c r="Q9" s="189">
        <v>1</v>
      </c>
      <c r="R9" s="190">
        <v>66</v>
      </c>
      <c r="S9" s="188">
        <v>2</v>
      </c>
      <c r="T9" s="188">
        <v>7</v>
      </c>
      <c r="U9" s="188">
        <v>0</v>
      </c>
      <c r="V9" s="188">
        <v>0</v>
      </c>
      <c r="W9" s="188">
        <v>0</v>
      </c>
      <c r="X9" s="188">
        <v>59</v>
      </c>
      <c r="Y9" s="189">
        <v>2</v>
      </c>
      <c r="Z9" s="190">
        <v>23</v>
      </c>
      <c r="AA9" s="188">
        <v>1</v>
      </c>
      <c r="AB9" s="188">
        <v>4</v>
      </c>
      <c r="AC9" s="188">
        <v>0</v>
      </c>
      <c r="AD9" s="188">
        <v>0</v>
      </c>
      <c r="AE9" s="188">
        <v>0</v>
      </c>
      <c r="AF9" s="188">
        <v>19</v>
      </c>
      <c r="AG9" s="189">
        <v>1</v>
      </c>
      <c r="AH9" s="190">
        <v>17</v>
      </c>
      <c r="AI9" s="188">
        <v>1</v>
      </c>
      <c r="AJ9" s="188">
        <v>10</v>
      </c>
      <c r="AK9" s="188">
        <v>1</v>
      </c>
      <c r="AL9" s="188">
        <v>0</v>
      </c>
      <c r="AM9" s="188">
        <v>0</v>
      </c>
      <c r="AN9" s="188">
        <v>7</v>
      </c>
      <c r="AO9" s="189">
        <v>0</v>
      </c>
      <c r="AP9" s="190">
        <v>55</v>
      </c>
      <c r="AQ9" s="188">
        <v>0</v>
      </c>
      <c r="AR9" s="188">
        <v>5</v>
      </c>
      <c r="AS9" s="188">
        <v>0</v>
      </c>
      <c r="AT9" s="188">
        <v>0</v>
      </c>
      <c r="AU9" s="188">
        <v>0</v>
      </c>
      <c r="AV9" s="188">
        <v>50</v>
      </c>
      <c r="AW9" s="191">
        <v>0</v>
      </c>
    </row>
    <row r="10" spans="1:50" s="83" customFormat="1" x14ac:dyDescent="0.25">
      <c r="A10" s="100">
        <v>1969</v>
      </c>
      <c r="B10" s="184">
        <f t="shared" si="0"/>
        <v>271</v>
      </c>
      <c r="C10" s="185">
        <f t="shared" si="1"/>
        <v>10</v>
      </c>
      <c r="D10" s="185">
        <f t="shared" si="1"/>
        <v>57</v>
      </c>
      <c r="E10" s="185">
        <f t="shared" si="1"/>
        <v>1</v>
      </c>
      <c r="F10" s="185">
        <f t="shared" si="1"/>
        <v>0</v>
      </c>
      <c r="G10" s="185">
        <f t="shared" si="1"/>
        <v>0</v>
      </c>
      <c r="H10" s="185">
        <f t="shared" si="1"/>
        <v>214</v>
      </c>
      <c r="I10" s="186">
        <f t="shared" si="1"/>
        <v>9</v>
      </c>
      <c r="J10" s="187">
        <v>29</v>
      </c>
      <c r="K10" s="188">
        <v>3</v>
      </c>
      <c r="L10" s="188">
        <v>7</v>
      </c>
      <c r="M10" s="188">
        <v>0</v>
      </c>
      <c r="N10" s="188">
        <v>0</v>
      </c>
      <c r="O10" s="188">
        <v>0</v>
      </c>
      <c r="P10" s="188">
        <v>22</v>
      </c>
      <c r="Q10" s="189">
        <v>3</v>
      </c>
      <c r="R10" s="190">
        <v>143</v>
      </c>
      <c r="S10" s="188">
        <v>4</v>
      </c>
      <c r="T10" s="188">
        <v>13</v>
      </c>
      <c r="U10" s="188">
        <v>0</v>
      </c>
      <c r="V10" s="188">
        <v>0</v>
      </c>
      <c r="W10" s="188">
        <v>0</v>
      </c>
      <c r="X10" s="188">
        <v>130</v>
      </c>
      <c r="Y10" s="189">
        <v>4</v>
      </c>
      <c r="Z10" s="190">
        <v>41</v>
      </c>
      <c r="AA10" s="188">
        <v>1</v>
      </c>
      <c r="AB10" s="188">
        <v>8</v>
      </c>
      <c r="AC10" s="188">
        <v>0</v>
      </c>
      <c r="AD10" s="188">
        <v>0</v>
      </c>
      <c r="AE10" s="188">
        <v>0</v>
      </c>
      <c r="AF10" s="188">
        <v>33</v>
      </c>
      <c r="AG10" s="189">
        <v>1</v>
      </c>
      <c r="AH10" s="190">
        <v>37</v>
      </c>
      <c r="AI10" s="188">
        <v>2</v>
      </c>
      <c r="AJ10" s="188">
        <v>24</v>
      </c>
      <c r="AK10" s="188">
        <v>1</v>
      </c>
      <c r="AL10" s="188">
        <v>0</v>
      </c>
      <c r="AM10" s="188">
        <v>0</v>
      </c>
      <c r="AN10" s="188">
        <v>13</v>
      </c>
      <c r="AO10" s="189">
        <v>1</v>
      </c>
      <c r="AP10" s="190">
        <v>21</v>
      </c>
      <c r="AQ10" s="188">
        <v>0</v>
      </c>
      <c r="AR10" s="188">
        <v>5</v>
      </c>
      <c r="AS10" s="188">
        <v>0</v>
      </c>
      <c r="AT10" s="188">
        <v>0</v>
      </c>
      <c r="AU10" s="188">
        <v>0</v>
      </c>
      <c r="AV10" s="188">
        <v>16</v>
      </c>
      <c r="AW10" s="191">
        <v>0</v>
      </c>
    </row>
    <row r="11" spans="1:50" s="83" customFormat="1" x14ac:dyDescent="0.25">
      <c r="A11" s="100">
        <v>1970</v>
      </c>
      <c r="B11" s="184">
        <f t="shared" si="0"/>
        <v>150</v>
      </c>
      <c r="C11" s="185">
        <f t="shared" si="1"/>
        <v>6</v>
      </c>
      <c r="D11" s="185">
        <f t="shared" si="1"/>
        <v>48</v>
      </c>
      <c r="E11" s="185">
        <f t="shared" si="1"/>
        <v>3</v>
      </c>
      <c r="F11" s="185">
        <f t="shared" si="1"/>
        <v>0</v>
      </c>
      <c r="G11" s="185">
        <f t="shared" si="1"/>
        <v>0</v>
      </c>
      <c r="H11" s="185">
        <f t="shared" si="1"/>
        <v>102</v>
      </c>
      <c r="I11" s="186">
        <f t="shared" si="1"/>
        <v>3</v>
      </c>
      <c r="J11" s="187">
        <v>25</v>
      </c>
      <c r="K11" s="188">
        <v>3</v>
      </c>
      <c r="L11" s="188">
        <v>6</v>
      </c>
      <c r="M11" s="188">
        <v>0</v>
      </c>
      <c r="N11" s="188">
        <v>0</v>
      </c>
      <c r="O11" s="188">
        <v>0</v>
      </c>
      <c r="P11" s="188">
        <v>19</v>
      </c>
      <c r="Q11" s="189">
        <v>3</v>
      </c>
      <c r="R11" s="190">
        <v>54</v>
      </c>
      <c r="S11" s="188">
        <v>0</v>
      </c>
      <c r="T11" s="188">
        <v>8</v>
      </c>
      <c r="U11" s="188">
        <v>0</v>
      </c>
      <c r="V11" s="188">
        <v>0</v>
      </c>
      <c r="W11" s="188">
        <v>0</v>
      </c>
      <c r="X11" s="188">
        <v>46</v>
      </c>
      <c r="Y11" s="189">
        <v>0</v>
      </c>
      <c r="Z11" s="190">
        <v>26</v>
      </c>
      <c r="AA11" s="188">
        <v>0</v>
      </c>
      <c r="AB11" s="188">
        <v>6</v>
      </c>
      <c r="AC11" s="188">
        <v>0</v>
      </c>
      <c r="AD11" s="188">
        <v>0</v>
      </c>
      <c r="AE11" s="188">
        <v>0</v>
      </c>
      <c r="AF11" s="188">
        <v>20</v>
      </c>
      <c r="AG11" s="189">
        <v>0</v>
      </c>
      <c r="AH11" s="190">
        <v>33</v>
      </c>
      <c r="AI11" s="188">
        <v>2</v>
      </c>
      <c r="AJ11" s="188">
        <v>20</v>
      </c>
      <c r="AK11" s="188">
        <v>2</v>
      </c>
      <c r="AL11" s="188">
        <v>0</v>
      </c>
      <c r="AM11" s="188">
        <v>0</v>
      </c>
      <c r="AN11" s="188">
        <v>13</v>
      </c>
      <c r="AO11" s="189">
        <v>0</v>
      </c>
      <c r="AP11" s="190">
        <v>12</v>
      </c>
      <c r="AQ11" s="188">
        <v>1</v>
      </c>
      <c r="AR11" s="188">
        <v>8</v>
      </c>
      <c r="AS11" s="188">
        <v>1</v>
      </c>
      <c r="AT11" s="188">
        <v>0</v>
      </c>
      <c r="AU11" s="188">
        <v>0</v>
      </c>
      <c r="AV11" s="188">
        <v>4</v>
      </c>
      <c r="AW11" s="191">
        <v>0</v>
      </c>
    </row>
    <row r="12" spans="1:50" s="83" customFormat="1" x14ac:dyDescent="0.25">
      <c r="A12" s="100">
        <v>1971</v>
      </c>
      <c r="B12" s="184">
        <f t="shared" si="0"/>
        <v>109</v>
      </c>
      <c r="C12" s="185">
        <f t="shared" si="1"/>
        <v>6</v>
      </c>
      <c r="D12" s="185">
        <f t="shared" si="1"/>
        <v>50</v>
      </c>
      <c r="E12" s="185">
        <f t="shared" si="1"/>
        <v>4</v>
      </c>
      <c r="F12" s="185">
        <f t="shared" si="1"/>
        <v>0</v>
      </c>
      <c r="G12" s="185">
        <f t="shared" si="1"/>
        <v>0</v>
      </c>
      <c r="H12" s="185">
        <f t="shared" si="1"/>
        <v>59</v>
      </c>
      <c r="I12" s="186">
        <f t="shared" si="1"/>
        <v>2</v>
      </c>
      <c r="J12" s="187">
        <v>27</v>
      </c>
      <c r="K12" s="188">
        <v>2</v>
      </c>
      <c r="L12" s="188">
        <v>5</v>
      </c>
      <c r="M12" s="188">
        <v>0</v>
      </c>
      <c r="N12" s="188">
        <v>0</v>
      </c>
      <c r="O12" s="188">
        <v>0</v>
      </c>
      <c r="P12" s="188">
        <v>22</v>
      </c>
      <c r="Q12" s="189">
        <v>2</v>
      </c>
      <c r="R12" s="190">
        <v>34</v>
      </c>
      <c r="S12" s="188">
        <v>0</v>
      </c>
      <c r="T12" s="188">
        <v>9</v>
      </c>
      <c r="U12" s="188">
        <v>0</v>
      </c>
      <c r="V12" s="188">
        <v>0</v>
      </c>
      <c r="W12" s="188">
        <v>0</v>
      </c>
      <c r="X12" s="188">
        <v>25</v>
      </c>
      <c r="Y12" s="189">
        <v>0</v>
      </c>
      <c r="Z12" s="190">
        <v>15</v>
      </c>
      <c r="AA12" s="188">
        <v>0</v>
      </c>
      <c r="AB12" s="188">
        <v>8</v>
      </c>
      <c r="AC12" s="188">
        <v>0</v>
      </c>
      <c r="AD12" s="188">
        <v>0</v>
      </c>
      <c r="AE12" s="188">
        <v>0</v>
      </c>
      <c r="AF12" s="188">
        <v>7</v>
      </c>
      <c r="AG12" s="189">
        <v>0</v>
      </c>
      <c r="AH12" s="190">
        <v>19</v>
      </c>
      <c r="AI12" s="188">
        <v>2</v>
      </c>
      <c r="AJ12" s="188">
        <v>18</v>
      </c>
      <c r="AK12" s="188">
        <v>2</v>
      </c>
      <c r="AL12" s="188">
        <v>0</v>
      </c>
      <c r="AM12" s="188">
        <v>0</v>
      </c>
      <c r="AN12" s="188">
        <v>1</v>
      </c>
      <c r="AO12" s="189">
        <v>0</v>
      </c>
      <c r="AP12" s="190">
        <v>14</v>
      </c>
      <c r="AQ12" s="188">
        <v>2</v>
      </c>
      <c r="AR12" s="188">
        <v>10</v>
      </c>
      <c r="AS12" s="188">
        <v>2</v>
      </c>
      <c r="AT12" s="188">
        <v>0</v>
      </c>
      <c r="AU12" s="188">
        <v>0</v>
      </c>
      <c r="AV12" s="188">
        <v>4</v>
      </c>
      <c r="AW12" s="191">
        <v>0</v>
      </c>
    </row>
    <row r="13" spans="1:50" s="83" customFormat="1" x14ac:dyDescent="0.25">
      <c r="A13" s="100">
        <v>1972</v>
      </c>
      <c r="B13" s="184">
        <f t="shared" si="0"/>
        <v>128</v>
      </c>
      <c r="C13" s="185">
        <f t="shared" si="1"/>
        <v>7</v>
      </c>
      <c r="D13" s="185">
        <f t="shared" si="1"/>
        <v>52</v>
      </c>
      <c r="E13" s="185">
        <f t="shared" si="1"/>
        <v>4</v>
      </c>
      <c r="F13" s="185">
        <f t="shared" si="1"/>
        <v>0</v>
      </c>
      <c r="G13" s="185">
        <f t="shared" si="1"/>
        <v>0</v>
      </c>
      <c r="H13" s="185">
        <f t="shared" si="1"/>
        <v>76</v>
      </c>
      <c r="I13" s="186">
        <f t="shared" si="1"/>
        <v>3</v>
      </c>
      <c r="J13" s="187">
        <v>33</v>
      </c>
      <c r="K13" s="188">
        <v>3</v>
      </c>
      <c r="L13" s="188">
        <v>4</v>
      </c>
      <c r="M13" s="188">
        <v>0</v>
      </c>
      <c r="N13" s="188">
        <v>0</v>
      </c>
      <c r="O13" s="188">
        <v>0</v>
      </c>
      <c r="P13" s="188">
        <v>29</v>
      </c>
      <c r="Q13" s="189">
        <v>3</v>
      </c>
      <c r="R13" s="190">
        <v>40</v>
      </c>
      <c r="S13" s="188">
        <v>0</v>
      </c>
      <c r="T13" s="188">
        <v>9</v>
      </c>
      <c r="U13" s="188">
        <v>0</v>
      </c>
      <c r="V13" s="188">
        <v>0</v>
      </c>
      <c r="W13" s="188">
        <v>0</v>
      </c>
      <c r="X13" s="188">
        <v>31</v>
      </c>
      <c r="Y13" s="189">
        <v>0</v>
      </c>
      <c r="Z13" s="190">
        <v>21</v>
      </c>
      <c r="AA13" s="188">
        <v>0</v>
      </c>
      <c r="AB13" s="188">
        <v>13</v>
      </c>
      <c r="AC13" s="188">
        <v>0</v>
      </c>
      <c r="AD13" s="188">
        <v>0</v>
      </c>
      <c r="AE13" s="188">
        <v>0</v>
      </c>
      <c r="AF13" s="188">
        <v>8</v>
      </c>
      <c r="AG13" s="189">
        <v>0</v>
      </c>
      <c r="AH13" s="190">
        <v>15</v>
      </c>
      <c r="AI13" s="188">
        <v>2</v>
      </c>
      <c r="AJ13" s="188">
        <v>14</v>
      </c>
      <c r="AK13" s="188">
        <v>2</v>
      </c>
      <c r="AL13" s="188">
        <v>0</v>
      </c>
      <c r="AM13" s="188">
        <v>0</v>
      </c>
      <c r="AN13" s="188">
        <v>1</v>
      </c>
      <c r="AO13" s="189">
        <v>0</v>
      </c>
      <c r="AP13" s="190">
        <v>19</v>
      </c>
      <c r="AQ13" s="188">
        <v>2</v>
      </c>
      <c r="AR13" s="188">
        <v>12</v>
      </c>
      <c r="AS13" s="188">
        <v>2</v>
      </c>
      <c r="AT13" s="188">
        <v>0</v>
      </c>
      <c r="AU13" s="188">
        <v>0</v>
      </c>
      <c r="AV13" s="188">
        <v>7</v>
      </c>
      <c r="AW13" s="191">
        <v>0</v>
      </c>
    </row>
    <row r="14" spans="1:50" s="83" customFormat="1" x14ac:dyDescent="0.25">
      <c r="A14" s="100">
        <v>1973</v>
      </c>
      <c r="B14" s="184">
        <f t="shared" si="0"/>
        <v>141</v>
      </c>
      <c r="C14" s="185">
        <f t="shared" si="1"/>
        <v>5</v>
      </c>
      <c r="D14" s="185">
        <f t="shared" si="1"/>
        <v>56</v>
      </c>
      <c r="E14" s="185">
        <f t="shared" si="1"/>
        <v>4</v>
      </c>
      <c r="F14" s="185">
        <f t="shared" si="1"/>
        <v>0</v>
      </c>
      <c r="G14" s="185">
        <f t="shared" si="1"/>
        <v>0</v>
      </c>
      <c r="H14" s="185">
        <f t="shared" si="1"/>
        <v>85</v>
      </c>
      <c r="I14" s="186">
        <f t="shared" si="1"/>
        <v>1</v>
      </c>
      <c r="J14" s="187">
        <v>36</v>
      </c>
      <c r="K14" s="188">
        <v>1</v>
      </c>
      <c r="L14" s="188">
        <v>7</v>
      </c>
      <c r="M14" s="188">
        <v>0</v>
      </c>
      <c r="N14" s="188">
        <v>0</v>
      </c>
      <c r="O14" s="188">
        <v>0</v>
      </c>
      <c r="P14" s="188">
        <v>29</v>
      </c>
      <c r="Q14" s="189">
        <v>1</v>
      </c>
      <c r="R14" s="190">
        <v>39</v>
      </c>
      <c r="S14" s="188">
        <v>0</v>
      </c>
      <c r="T14" s="188">
        <v>9</v>
      </c>
      <c r="U14" s="188">
        <v>0</v>
      </c>
      <c r="V14" s="188">
        <v>0</v>
      </c>
      <c r="W14" s="188">
        <v>0</v>
      </c>
      <c r="X14" s="188">
        <v>30</v>
      </c>
      <c r="Y14" s="189">
        <v>0</v>
      </c>
      <c r="Z14" s="190">
        <v>25</v>
      </c>
      <c r="AA14" s="188">
        <v>0</v>
      </c>
      <c r="AB14" s="188">
        <v>14</v>
      </c>
      <c r="AC14" s="188">
        <v>0</v>
      </c>
      <c r="AD14" s="188">
        <v>0</v>
      </c>
      <c r="AE14" s="188">
        <v>0</v>
      </c>
      <c r="AF14" s="188">
        <v>11</v>
      </c>
      <c r="AG14" s="189">
        <v>0</v>
      </c>
      <c r="AH14" s="190">
        <v>23</v>
      </c>
      <c r="AI14" s="188">
        <v>2</v>
      </c>
      <c r="AJ14" s="188">
        <v>14</v>
      </c>
      <c r="AK14" s="188">
        <v>2</v>
      </c>
      <c r="AL14" s="188">
        <v>0</v>
      </c>
      <c r="AM14" s="188">
        <v>0</v>
      </c>
      <c r="AN14" s="188">
        <v>9</v>
      </c>
      <c r="AO14" s="189">
        <v>0</v>
      </c>
      <c r="AP14" s="190">
        <v>18</v>
      </c>
      <c r="AQ14" s="188">
        <v>2</v>
      </c>
      <c r="AR14" s="188">
        <v>12</v>
      </c>
      <c r="AS14" s="188">
        <v>2</v>
      </c>
      <c r="AT14" s="188">
        <v>0</v>
      </c>
      <c r="AU14" s="188">
        <v>0</v>
      </c>
      <c r="AV14" s="188">
        <v>6</v>
      </c>
      <c r="AW14" s="191">
        <v>0</v>
      </c>
    </row>
    <row r="15" spans="1:50" s="83" customFormat="1" x14ac:dyDescent="0.25">
      <c r="A15" s="100">
        <v>1974</v>
      </c>
      <c r="B15" s="184">
        <f t="shared" si="0"/>
        <v>128</v>
      </c>
      <c r="C15" s="185">
        <f t="shared" si="1"/>
        <v>5</v>
      </c>
      <c r="D15" s="185">
        <f t="shared" si="1"/>
        <v>59</v>
      </c>
      <c r="E15" s="185">
        <f t="shared" si="1"/>
        <v>4</v>
      </c>
      <c r="F15" s="185">
        <f t="shared" si="1"/>
        <v>0</v>
      </c>
      <c r="G15" s="185">
        <f t="shared" si="1"/>
        <v>0</v>
      </c>
      <c r="H15" s="185">
        <f t="shared" si="1"/>
        <v>69</v>
      </c>
      <c r="I15" s="186">
        <f t="shared" si="1"/>
        <v>1</v>
      </c>
      <c r="J15" s="187">
        <v>30</v>
      </c>
      <c r="K15" s="188">
        <v>1</v>
      </c>
      <c r="L15" s="188">
        <v>7</v>
      </c>
      <c r="M15" s="188">
        <v>0</v>
      </c>
      <c r="N15" s="188">
        <v>0</v>
      </c>
      <c r="O15" s="188">
        <v>0</v>
      </c>
      <c r="P15" s="188">
        <v>23</v>
      </c>
      <c r="Q15" s="189">
        <v>1</v>
      </c>
      <c r="R15" s="190">
        <v>35</v>
      </c>
      <c r="S15" s="188">
        <v>0</v>
      </c>
      <c r="T15" s="188">
        <v>10</v>
      </c>
      <c r="U15" s="188">
        <v>0</v>
      </c>
      <c r="V15" s="188">
        <v>0</v>
      </c>
      <c r="W15" s="188">
        <v>0</v>
      </c>
      <c r="X15" s="188">
        <v>25</v>
      </c>
      <c r="Y15" s="189">
        <v>0</v>
      </c>
      <c r="Z15" s="190">
        <v>25</v>
      </c>
      <c r="AA15" s="188">
        <v>1</v>
      </c>
      <c r="AB15" s="188">
        <v>18</v>
      </c>
      <c r="AC15" s="188">
        <v>1</v>
      </c>
      <c r="AD15" s="188">
        <v>0</v>
      </c>
      <c r="AE15" s="188">
        <v>0</v>
      </c>
      <c r="AF15" s="188">
        <v>7</v>
      </c>
      <c r="AG15" s="189">
        <v>0</v>
      </c>
      <c r="AH15" s="190">
        <v>16</v>
      </c>
      <c r="AI15" s="188">
        <v>1</v>
      </c>
      <c r="AJ15" s="188">
        <v>11</v>
      </c>
      <c r="AK15" s="188">
        <v>1</v>
      </c>
      <c r="AL15" s="188">
        <v>0</v>
      </c>
      <c r="AM15" s="188">
        <v>0</v>
      </c>
      <c r="AN15" s="188">
        <v>5</v>
      </c>
      <c r="AO15" s="189">
        <v>0</v>
      </c>
      <c r="AP15" s="190">
        <v>22</v>
      </c>
      <c r="AQ15" s="188">
        <v>2</v>
      </c>
      <c r="AR15" s="188">
        <v>13</v>
      </c>
      <c r="AS15" s="188">
        <v>2</v>
      </c>
      <c r="AT15" s="188">
        <v>0</v>
      </c>
      <c r="AU15" s="188">
        <v>0</v>
      </c>
      <c r="AV15" s="188">
        <v>9</v>
      </c>
      <c r="AW15" s="191">
        <v>0</v>
      </c>
    </row>
    <row r="16" spans="1:50" s="83" customFormat="1" x14ac:dyDescent="0.25">
      <c r="A16" s="100">
        <v>1975</v>
      </c>
      <c r="B16" s="184">
        <f t="shared" si="0"/>
        <v>153</v>
      </c>
      <c r="C16" s="185">
        <f t="shared" si="1"/>
        <v>5</v>
      </c>
      <c r="D16" s="185">
        <f t="shared" si="1"/>
        <v>38</v>
      </c>
      <c r="E16" s="185">
        <f t="shared" si="1"/>
        <v>5</v>
      </c>
      <c r="F16" s="185">
        <f t="shared" si="1"/>
        <v>0</v>
      </c>
      <c r="G16" s="185">
        <f t="shared" si="1"/>
        <v>0</v>
      </c>
      <c r="H16" s="185">
        <f t="shared" si="1"/>
        <v>115</v>
      </c>
      <c r="I16" s="186">
        <f t="shared" si="1"/>
        <v>0</v>
      </c>
      <c r="J16" s="187">
        <v>28</v>
      </c>
      <c r="K16" s="188">
        <v>0</v>
      </c>
      <c r="L16" s="188">
        <v>3</v>
      </c>
      <c r="M16" s="188">
        <v>0</v>
      </c>
      <c r="N16" s="188">
        <v>0</v>
      </c>
      <c r="O16" s="188">
        <v>0</v>
      </c>
      <c r="P16" s="188">
        <v>25</v>
      </c>
      <c r="Q16" s="189">
        <v>0</v>
      </c>
      <c r="R16" s="190">
        <v>61</v>
      </c>
      <c r="S16" s="188">
        <v>0</v>
      </c>
      <c r="T16" s="188">
        <v>8</v>
      </c>
      <c r="U16" s="188">
        <v>0</v>
      </c>
      <c r="V16" s="188">
        <v>0</v>
      </c>
      <c r="W16" s="188">
        <v>0</v>
      </c>
      <c r="X16" s="188">
        <v>53</v>
      </c>
      <c r="Y16" s="189">
        <v>0</v>
      </c>
      <c r="Z16" s="190">
        <v>27</v>
      </c>
      <c r="AA16" s="188">
        <v>2</v>
      </c>
      <c r="AB16" s="188">
        <v>11</v>
      </c>
      <c r="AC16" s="188">
        <v>2</v>
      </c>
      <c r="AD16" s="188">
        <v>0</v>
      </c>
      <c r="AE16" s="188">
        <v>0</v>
      </c>
      <c r="AF16" s="188">
        <v>16</v>
      </c>
      <c r="AG16" s="189">
        <v>0</v>
      </c>
      <c r="AH16" s="190">
        <v>21</v>
      </c>
      <c r="AI16" s="188">
        <v>2</v>
      </c>
      <c r="AJ16" s="188">
        <v>8</v>
      </c>
      <c r="AK16" s="188">
        <v>2</v>
      </c>
      <c r="AL16" s="188">
        <v>0</v>
      </c>
      <c r="AM16" s="188">
        <v>0</v>
      </c>
      <c r="AN16" s="188">
        <v>13</v>
      </c>
      <c r="AO16" s="189">
        <v>0</v>
      </c>
      <c r="AP16" s="190">
        <v>16</v>
      </c>
      <c r="AQ16" s="188">
        <v>1</v>
      </c>
      <c r="AR16" s="188">
        <v>8</v>
      </c>
      <c r="AS16" s="188">
        <v>1</v>
      </c>
      <c r="AT16" s="188">
        <v>0</v>
      </c>
      <c r="AU16" s="188">
        <v>0</v>
      </c>
      <c r="AV16" s="188">
        <v>8</v>
      </c>
      <c r="AW16" s="191">
        <v>0</v>
      </c>
    </row>
    <row r="17" spans="1:49" s="83" customFormat="1" x14ac:dyDescent="0.25">
      <c r="A17" s="100">
        <v>1976</v>
      </c>
      <c r="B17" s="184">
        <f t="shared" si="0"/>
        <v>159</v>
      </c>
      <c r="C17" s="185">
        <f t="shared" si="1"/>
        <v>2</v>
      </c>
      <c r="D17" s="185">
        <f t="shared" si="1"/>
        <v>72</v>
      </c>
      <c r="E17" s="185">
        <f t="shared" si="1"/>
        <v>0</v>
      </c>
      <c r="F17" s="185">
        <f t="shared" si="1"/>
        <v>0</v>
      </c>
      <c r="G17" s="185">
        <f t="shared" si="1"/>
        <v>0</v>
      </c>
      <c r="H17" s="185">
        <f t="shared" si="1"/>
        <v>87</v>
      </c>
      <c r="I17" s="186">
        <f t="shared" si="1"/>
        <v>2</v>
      </c>
      <c r="J17" s="187">
        <v>85</v>
      </c>
      <c r="K17" s="188">
        <v>2</v>
      </c>
      <c r="L17" s="188">
        <v>25</v>
      </c>
      <c r="M17" s="188">
        <v>0</v>
      </c>
      <c r="N17" s="188">
        <v>0</v>
      </c>
      <c r="O17" s="188">
        <v>0</v>
      </c>
      <c r="P17" s="188">
        <v>60</v>
      </c>
      <c r="Q17" s="189">
        <v>2</v>
      </c>
      <c r="R17" s="190">
        <v>38</v>
      </c>
      <c r="S17" s="188">
        <v>0</v>
      </c>
      <c r="T17" s="188">
        <v>19</v>
      </c>
      <c r="U17" s="188">
        <v>0</v>
      </c>
      <c r="V17" s="188">
        <v>0</v>
      </c>
      <c r="W17" s="188">
        <v>0</v>
      </c>
      <c r="X17" s="188">
        <v>19</v>
      </c>
      <c r="Y17" s="189">
        <v>0</v>
      </c>
      <c r="Z17" s="190">
        <v>22</v>
      </c>
      <c r="AA17" s="188">
        <v>0</v>
      </c>
      <c r="AB17" s="188">
        <v>16</v>
      </c>
      <c r="AC17" s="188">
        <v>0</v>
      </c>
      <c r="AD17" s="188">
        <v>0</v>
      </c>
      <c r="AE17" s="188">
        <v>0</v>
      </c>
      <c r="AF17" s="188">
        <v>6</v>
      </c>
      <c r="AG17" s="189">
        <v>0</v>
      </c>
      <c r="AH17" s="190">
        <v>10</v>
      </c>
      <c r="AI17" s="188">
        <v>0</v>
      </c>
      <c r="AJ17" s="188">
        <v>9</v>
      </c>
      <c r="AK17" s="188">
        <v>0</v>
      </c>
      <c r="AL17" s="188">
        <v>0</v>
      </c>
      <c r="AM17" s="188">
        <v>0</v>
      </c>
      <c r="AN17" s="188">
        <v>1</v>
      </c>
      <c r="AO17" s="189">
        <v>0</v>
      </c>
      <c r="AP17" s="190">
        <v>4</v>
      </c>
      <c r="AQ17" s="188">
        <v>0</v>
      </c>
      <c r="AR17" s="188">
        <v>3</v>
      </c>
      <c r="AS17" s="188">
        <v>0</v>
      </c>
      <c r="AT17" s="188">
        <v>0</v>
      </c>
      <c r="AU17" s="188">
        <v>0</v>
      </c>
      <c r="AV17" s="188">
        <v>1</v>
      </c>
      <c r="AW17" s="191">
        <v>0</v>
      </c>
    </row>
    <row r="18" spans="1:49" s="83" customFormat="1" x14ac:dyDescent="0.25">
      <c r="A18" s="100">
        <v>1977</v>
      </c>
      <c r="B18" s="184">
        <f t="shared" si="0"/>
        <v>137</v>
      </c>
      <c r="C18" s="185">
        <f t="shared" si="1"/>
        <v>9</v>
      </c>
      <c r="D18" s="185">
        <f t="shared" si="1"/>
        <v>56</v>
      </c>
      <c r="E18" s="185">
        <f t="shared" si="1"/>
        <v>6</v>
      </c>
      <c r="F18" s="185">
        <f t="shared" si="1"/>
        <v>0</v>
      </c>
      <c r="G18" s="185">
        <f t="shared" si="1"/>
        <v>0</v>
      </c>
      <c r="H18" s="185">
        <f t="shared" si="1"/>
        <v>81</v>
      </c>
      <c r="I18" s="186">
        <f t="shared" si="1"/>
        <v>3</v>
      </c>
      <c r="J18" s="187">
        <v>75</v>
      </c>
      <c r="K18" s="188">
        <v>3</v>
      </c>
      <c r="L18" s="188">
        <v>24</v>
      </c>
      <c r="M18" s="188">
        <v>1</v>
      </c>
      <c r="N18" s="188">
        <v>0</v>
      </c>
      <c r="O18" s="188">
        <v>0</v>
      </c>
      <c r="P18" s="188">
        <v>51</v>
      </c>
      <c r="Q18" s="189">
        <v>2</v>
      </c>
      <c r="R18" s="190">
        <v>33</v>
      </c>
      <c r="S18" s="188">
        <v>1</v>
      </c>
      <c r="T18" s="188">
        <v>8</v>
      </c>
      <c r="U18" s="188">
        <v>0</v>
      </c>
      <c r="V18" s="188">
        <v>0</v>
      </c>
      <c r="W18" s="188">
        <v>0</v>
      </c>
      <c r="X18" s="188">
        <v>25</v>
      </c>
      <c r="Y18" s="189">
        <v>1</v>
      </c>
      <c r="Z18" s="190">
        <v>11</v>
      </c>
      <c r="AA18" s="188">
        <v>2</v>
      </c>
      <c r="AB18" s="188">
        <v>8</v>
      </c>
      <c r="AC18" s="188">
        <v>2</v>
      </c>
      <c r="AD18" s="188">
        <v>0</v>
      </c>
      <c r="AE18" s="188">
        <v>0</v>
      </c>
      <c r="AF18" s="188">
        <v>3</v>
      </c>
      <c r="AG18" s="189">
        <v>0</v>
      </c>
      <c r="AH18" s="190">
        <v>14</v>
      </c>
      <c r="AI18" s="188">
        <v>2</v>
      </c>
      <c r="AJ18" s="188">
        <v>13</v>
      </c>
      <c r="AK18" s="188">
        <v>2</v>
      </c>
      <c r="AL18" s="188">
        <v>0</v>
      </c>
      <c r="AM18" s="188">
        <v>0</v>
      </c>
      <c r="AN18" s="188">
        <v>1</v>
      </c>
      <c r="AO18" s="189">
        <v>0</v>
      </c>
      <c r="AP18" s="190">
        <v>4</v>
      </c>
      <c r="AQ18" s="188">
        <v>1</v>
      </c>
      <c r="AR18" s="188">
        <v>3</v>
      </c>
      <c r="AS18" s="188">
        <v>1</v>
      </c>
      <c r="AT18" s="188">
        <v>0</v>
      </c>
      <c r="AU18" s="188">
        <v>0</v>
      </c>
      <c r="AV18" s="188">
        <v>1</v>
      </c>
      <c r="AW18" s="191">
        <v>0</v>
      </c>
    </row>
    <row r="19" spans="1:49" s="83" customFormat="1" x14ac:dyDescent="0.25">
      <c r="A19" s="100">
        <v>1978</v>
      </c>
      <c r="B19" s="184">
        <f t="shared" si="0"/>
        <v>146</v>
      </c>
      <c r="C19" s="185">
        <f t="shared" si="1"/>
        <v>10</v>
      </c>
      <c r="D19" s="185">
        <f t="shared" si="1"/>
        <v>66</v>
      </c>
      <c r="E19" s="185">
        <f t="shared" si="1"/>
        <v>7</v>
      </c>
      <c r="F19" s="185">
        <f t="shared" si="1"/>
        <v>0</v>
      </c>
      <c r="G19" s="185">
        <f t="shared" si="1"/>
        <v>0</v>
      </c>
      <c r="H19" s="185">
        <f t="shared" si="1"/>
        <v>80</v>
      </c>
      <c r="I19" s="186">
        <f t="shared" si="1"/>
        <v>3</v>
      </c>
      <c r="J19" s="187">
        <v>82</v>
      </c>
      <c r="K19" s="188">
        <v>4</v>
      </c>
      <c r="L19" s="188">
        <v>24</v>
      </c>
      <c r="M19" s="188">
        <v>1</v>
      </c>
      <c r="N19" s="188">
        <v>0</v>
      </c>
      <c r="O19" s="188">
        <v>0</v>
      </c>
      <c r="P19" s="188">
        <v>58</v>
      </c>
      <c r="Q19" s="189">
        <v>3</v>
      </c>
      <c r="R19" s="190">
        <v>24</v>
      </c>
      <c r="S19" s="188">
        <v>0</v>
      </c>
      <c r="T19" s="188">
        <v>9</v>
      </c>
      <c r="U19" s="188">
        <v>0</v>
      </c>
      <c r="V19" s="188">
        <v>0</v>
      </c>
      <c r="W19" s="188">
        <v>0</v>
      </c>
      <c r="X19" s="188">
        <v>15</v>
      </c>
      <c r="Y19" s="189">
        <v>0</v>
      </c>
      <c r="Z19" s="190">
        <v>15</v>
      </c>
      <c r="AA19" s="188">
        <v>2</v>
      </c>
      <c r="AB19" s="188">
        <v>12</v>
      </c>
      <c r="AC19" s="188">
        <v>2</v>
      </c>
      <c r="AD19" s="188">
        <v>0</v>
      </c>
      <c r="AE19" s="188">
        <v>0</v>
      </c>
      <c r="AF19" s="188">
        <v>3</v>
      </c>
      <c r="AG19" s="189">
        <v>0</v>
      </c>
      <c r="AH19" s="190">
        <v>20</v>
      </c>
      <c r="AI19" s="188">
        <v>3</v>
      </c>
      <c r="AJ19" s="188">
        <v>16</v>
      </c>
      <c r="AK19" s="188">
        <v>3</v>
      </c>
      <c r="AL19" s="188">
        <v>0</v>
      </c>
      <c r="AM19" s="188">
        <v>0</v>
      </c>
      <c r="AN19" s="188">
        <v>4</v>
      </c>
      <c r="AO19" s="189">
        <v>0</v>
      </c>
      <c r="AP19" s="190">
        <v>5</v>
      </c>
      <c r="AQ19" s="188">
        <v>1</v>
      </c>
      <c r="AR19" s="188">
        <v>5</v>
      </c>
      <c r="AS19" s="188">
        <v>1</v>
      </c>
      <c r="AT19" s="188">
        <v>0</v>
      </c>
      <c r="AU19" s="188">
        <v>0</v>
      </c>
      <c r="AV19" s="188">
        <v>0</v>
      </c>
      <c r="AW19" s="191">
        <v>0</v>
      </c>
    </row>
    <row r="20" spans="1:49" s="83" customFormat="1" x14ac:dyDescent="0.25">
      <c r="A20" s="100">
        <v>1979</v>
      </c>
      <c r="B20" s="184">
        <f t="shared" si="0"/>
        <v>171</v>
      </c>
      <c r="C20" s="185">
        <f t="shared" si="1"/>
        <v>9</v>
      </c>
      <c r="D20" s="185">
        <f t="shared" si="1"/>
        <v>66</v>
      </c>
      <c r="E20" s="185">
        <f t="shared" si="1"/>
        <v>5</v>
      </c>
      <c r="F20" s="185">
        <f t="shared" si="1"/>
        <v>0</v>
      </c>
      <c r="G20" s="185">
        <f t="shared" si="1"/>
        <v>0</v>
      </c>
      <c r="H20" s="185">
        <f t="shared" si="1"/>
        <v>105</v>
      </c>
      <c r="I20" s="186">
        <f t="shared" si="1"/>
        <v>4</v>
      </c>
      <c r="J20" s="187">
        <v>88</v>
      </c>
      <c r="K20" s="188">
        <v>3</v>
      </c>
      <c r="L20" s="188">
        <v>29</v>
      </c>
      <c r="M20" s="188">
        <v>0</v>
      </c>
      <c r="N20" s="188">
        <v>0</v>
      </c>
      <c r="O20" s="188">
        <v>0</v>
      </c>
      <c r="P20" s="188">
        <v>59</v>
      </c>
      <c r="Q20" s="189">
        <v>3</v>
      </c>
      <c r="R20" s="190">
        <v>33</v>
      </c>
      <c r="S20" s="188">
        <v>2</v>
      </c>
      <c r="T20" s="188">
        <v>9</v>
      </c>
      <c r="U20" s="188">
        <v>1</v>
      </c>
      <c r="V20" s="188">
        <v>0</v>
      </c>
      <c r="W20" s="188">
        <v>0</v>
      </c>
      <c r="X20" s="188">
        <v>24</v>
      </c>
      <c r="Y20" s="189">
        <v>1</v>
      </c>
      <c r="Z20" s="190">
        <v>23</v>
      </c>
      <c r="AA20" s="188">
        <v>1</v>
      </c>
      <c r="AB20" s="188">
        <v>9</v>
      </c>
      <c r="AC20" s="188">
        <v>1</v>
      </c>
      <c r="AD20" s="188">
        <v>0</v>
      </c>
      <c r="AE20" s="188">
        <v>0</v>
      </c>
      <c r="AF20" s="188">
        <v>14</v>
      </c>
      <c r="AG20" s="189">
        <v>0</v>
      </c>
      <c r="AH20" s="190">
        <v>18</v>
      </c>
      <c r="AI20" s="188">
        <v>3</v>
      </c>
      <c r="AJ20" s="188">
        <v>14</v>
      </c>
      <c r="AK20" s="188">
        <v>3</v>
      </c>
      <c r="AL20" s="188">
        <v>0</v>
      </c>
      <c r="AM20" s="188">
        <v>0</v>
      </c>
      <c r="AN20" s="188">
        <v>4</v>
      </c>
      <c r="AO20" s="189">
        <v>0</v>
      </c>
      <c r="AP20" s="190">
        <v>9</v>
      </c>
      <c r="AQ20" s="188">
        <v>0</v>
      </c>
      <c r="AR20" s="188">
        <v>5</v>
      </c>
      <c r="AS20" s="188">
        <v>0</v>
      </c>
      <c r="AT20" s="188">
        <v>0</v>
      </c>
      <c r="AU20" s="188">
        <v>0</v>
      </c>
      <c r="AV20" s="188">
        <v>4</v>
      </c>
      <c r="AW20" s="191">
        <v>0</v>
      </c>
    </row>
    <row r="21" spans="1:49" x14ac:dyDescent="0.25">
      <c r="A21" s="28" t="s">
        <v>4</v>
      </c>
      <c r="B21" s="192">
        <f t="shared" si="0"/>
        <v>199</v>
      </c>
      <c r="C21" s="185">
        <f t="shared" si="1"/>
        <v>13</v>
      </c>
      <c r="D21" s="185">
        <f t="shared" si="1"/>
        <v>66</v>
      </c>
      <c r="E21" s="185">
        <f t="shared" si="1"/>
        <v>4</v>
      </c>
      <c r="F21" s="185">
        <f t="shared" si="1"/>
        <v>0</v>
      </c>
      <c r="G21" s="185">
        <f t="shared" si="1"/>
        <v>0</v>
      </c>
      <c r="H21" s="185">
        <f t="shared" si="1"/>
        <v>133</v>
      </c>
      <c r="I21" s="186">
        <f t="shared" si="1"/>
        <v>9</v>
      </c>
      <c r="J21" s="193">
        <v>100</v>
      </c>
      <c r="K21" s="188">
        <v>3</v>
      </c>
      <c r="L21" s="188">
        <v>30</v>
      </c>
      <c r="M21" s="188">
        <v>0</v>
      </c>
      <c r="N21" s="188">
        <v>0</v>
      </c>
      <c r="O21" s="188">
        <v>0</v>
      </c>
      <c r="P21" s="188">
        <v>70</v>
      </c>
      <c r="Q21" s="189">
        <v>3</v>
      </c>
      <c r="R21" s="194">
        <v>47</v>
      </c>
      <c r="S21" s="188">
        <v>3</v>
      </c>
      <c r="T21" s="188">
        <v>12</v>
      </c>
      <c r="U21" s="188">
        <v>1</v>
      </c>
      <c r="V21" s="188">
        <v>0</v>
      </c>
      <c r="W21" s="188">
        <v>0</v>
      </c>
      <c r="X21" s="188">
        <v>35</v>
      </c>
      <c r="Y21" s="189">
        <v>2</v>
      </c>
      <c r="Z21" s="194">
        <v>15</v>
      </c>
      <c r="AA21" s="188">
        <v>0</v>
      </c>
      <c r="AB21" s="188">
        <v>5</v>
      </c>
      <c r="AC21" s="188">
        <v>0</v>
      </c>
      <c r="AD21" s="188">
        <v>0</v>
      </c>
      <c r="AE21" s="188">
        <v>0</v>
      </c>
      <c r="AF21" s="188">
        <v>10</v>
      </c>
      <c r="AG21" s="189">
        <v>0</v>
      </c>
      <c r="AH21" s="194">
        <v>25</v>
      </c>
      <c r="AI21" s="188">
        <v>3</v>
      </c>
      <c r="AJ21" s="188">
        <v>17</v>
      </c>
      <c r="AK21" s="188">
        <v>3</v>
      </c>
      <c r="AL21" s="188">
        <v>0</v>
      </c>
      <c r="AM21" s="188">
        <v>0</v>
      </c>
      <c r="AN21" s="188">
        <v>8</v>
      </c>
      <c r="AO21" s="189">
        <v>0</v>
      </c>
      <c r="AP21" s="194">
        <v>12</v>
      </c>
      <c r="AQ21" s="188">
        <v>4</v>
      </c>
      <c r="AR21" s="188">
        <v>2</v>
      </c>
      <c r="AS21" s="188">
        <v>0</v>
      </c>
      <c r="AT21" s="188">
        <v>0</v>
      </c>
      <c r="AU21" s="188">
        <v>0</v>
      </c>
      <c r="AV21" s="188">
        <v>10</v>
      </c>
      <c r="AW21" s="191">
        <v>4</v>
      </c>
    </row>
    <row r="22" spans="1:49" x14ac:dyDescent="0.25">
      <c r="A22" s="28" t="s">
        <v>5</v>
      </c>
      <c r="B22" s="192">
        <f t="shared" si="0"/>
        <v>216</v>
      </c>
      <c r="C22" s="185">
        <f t="shared" ref="C22:I22" si="2">K22+S22+AA22+AI22+AQ22</f>
        <v>10</v>
      </c>
      <c r="D22" s="185">
        <f t="shared" si="2"/>
        <v>74</v>
      </c>
      <c r="E22" s="185">
        <f t="shared" si="2"/>
        <v>4</v>
      </c>
      <c r="F22" s="185">
        <f t="shared" si="2"/>
        <v>0</v>
      </c>
      <c r="G22" s="185">
        <f t="shared" si="2"/>
        <v>0</v>
      </c>
      <c r="H22" s="185">
        <f t="shared" si="2"/>
        <v>142</v>
      </c>
      <c r="I22" s="186">
        <f t="shared" si="2"/>
        <v>6</v>
      </c>
      <c r="J22" s="193">
        <v>132</v>
      </c>
      <c r="K22" s="188">
        <v>3</v>
      </c>
      <c r="L22" s="188">
        <v>33</v>
      </c>
      <c r="M22" s="188">
        <v>0</v>
      </c>
      <c r="N22" s="188">
        <v>0</v>
      </c>
      <c r="O22" s="188">
        <v>0</v>
      </c>
      <c r="P22" s="188">
        <v>99</v>
      </c>
      <c r="Q22" s="189">
        <v>3</v>
      </c>
      <c r="R22" s="194">
        <v>33</v>
      </c>
      <c r="S22" s="188">
        <v>2</v>
      </c>
      <c r="T22" s="188">
        <v>13</v>
      </c>
      <c r="U22" s="188">
        <v>1</v>
      </c>
      <c r="V22" s="188">
        <v>0</v>
      </c>
      <c r="W22" s="188">
        <v>0</v>
      </c>
      <c r="X22" s="188">
        <v>20</v>
      </c>
      <c r="Y22" s="189">
        <v>1</v>
      </c>
      <c r="Z22" s="194">
        <v>17</v>
      </c>
      <c r="AA22" s="188">
        <v>2</v>
      </c>
      <c r="AB22" s="188">
        <v>11</v>
      </c>
      <c r="AC22" s="188">
        <v>2</v>
      </c>
      <c r="AD22" s="188">
        <v>0</v>
      </c>
      <c r="AE22" s="188">
        <v>0</v>
      </c>
      <c r="AF22" s="188">
        <v>6</v>
      </c>
      <c r="AG22" s="189">
        <v>0</v>
      </c>
      <c r="AH22" s="194">
        <v>26</v>
      </c>
      <c r="AI22" s="188">
        <v>1</v>
      </c>
      <c r="AJ22" s="188">
        <v>14</v>
      </c>
      <c r="AK22" s="188">
        <v>1</v>
      </c>
      <c r="AL22" s="188">
        <v>0</v>
      </c>
      <c r="AM22" s="188">
        <v>0</v>
      </c>
      <c r="AN22" s="188">
        <v>12</v>
      </c>
      <c r="AO22" s="189">
        <v>0</v>
      </c>
      <c r="AP22" s="194">
        <v>8</v>
      </c>
      <c r="AQ22" s="188">
        <v>2</v>
      </c>
      <c r="AR22" s="188">
        <v>3</v>
      </c>
      <c r="AS22" s="188">
        <v>0</v>
      </c>
      <c r="AT22" s="188">
        <v>0</v>
      </c>
      <c r="AU22" s="188">
        <v>0</v>
      </c>
      <c r="AV22" s="188">
        <v>5</v>
      </c>
      <c r="AW22" s="191">
        <v>2</v>
      </c>
    </row>
    <row r="23" spans="1:49" x14ac:dyDescent="0.25">
      <c r="A23" s="28" t="s">
        <v>6</v>
      </c>
      <c r="B23" s="192">
        <f t="shared" ref="B23:I54" si="3">J23+R23+Z23+AH23+AP23</f>
        <v>246</v>
      </c>
      <c r="C23" s="185">
        <f t="shared" si="3"/>
        <v>9</v>
      </c>
      <c r="D23" s="185">
        <f t="shared" si="3"/>
        <v>77</v>
      </c>
      <c r="E23" s="185">
        <f t="shared" si="3"/>
        <v>4</v>
      </c>
      <c r="F23" s="185">
        <f t="shared" si="3"/>
        <v>0</v>
      </c>
      <c r="G23" s="185">
        <f t="shared" si="3"/>
        <v>0</v>
      </c>
      <c r="H23" s="185">
        <f t="shared" si="3"/>
        <v>169</v>
      </c>
      <c r="I23" s="186">
        <f t="shared" si="3"/>
        <v>5</v>
      </c>
      <c r="J23" s="193">
        <v>144</v>
      </c>
      <c r="K23" s="188">
        <v>2</v>
      </c>
      <c r="L23" s="188">
        <v>35</v>
      </c>
      <c r="M23" s="188">
        <v>0</v>
      </c>
      <c r="N23" s="188">
        <v>0</v>
      </c>
      <c r="O23" s="188">
        <v>0</v>
      </c>
      <c r="P23" s="188">
        <v>109</v>
      </c>
      <c r="Q23" s="189">
        <v>2</v>
      </c>
      <c r="R23" s="194">
        <v>42</v>
      </c>
      <c r="S23" s="188">
        <v>3</v>
      </c>
      <c r="T23" s="188">
        <v>12</v>
      </c>
      <c r="U23" s="188">
        <v>1</v>
      </c>
      <c r="V23" s="188">
        <v>0</v>
      </c>
      <c r="W23" s="188">
        <v>0</v>
      </c>
      <c r="X23" s="188">
        <v>30</v>
      </c>
      <c r="Y23" s="189">
        <v>2</v>
      </c>
      <c r="Z23" s="194">
        <v>27</v>
      </c>
      <c r="AA23" s="188">
        <v>2</v>
      </c>
      <c r="AB23" s="188">
        <v>17</v>
      </c>
      <c r="AC23" s="188">
        <v>2</v>
      </c>
      <c r="AD23" s="188">
        <v>0</v>
      </c>
      <c r="AE23" s="188">
        <v>0</v>
      </c>
      <c r="AF23" s="188">
        <v>10</v>
      </c>
      <c r="AG23" s="189">
        <v>0</v>
      </c>
      <c r="AH23" s="194">
        <v>23</v>
      </c>
      <c r="AI23" s="188">
        <v>1</v>
      </c>
      <c r="AJ23" s="188">
        <v>11</v>
      </c>
      <c r="AK23" s="188">
        <v>1</v>
      </c>
      <c r="AL23" s="188">
        <v>0</v>
      </c>
      <c r="AM23" s="188">
        <v>0</v>
      </c>
      <c r="AN23" s="188">
        <v>12</v>
      </c>
      <c r="AO23" s="189">
        <v>0</v>
      </c>
      <c r="AP23" s="194">
        <v>10</v>
      </c>
      <c r="AQ23" s="188">
        <v>1</v>
      </c>
      <c r="AR23" s="188">
        <v>2</v>
      </c>
      <c r="AS23" s="188">
        <v>0</v>
      </c>
      <c r="AT23" s="188">
        <v>0</v>
      </c>
      <c r="AU23" s="188">
        <v>0</v>
      </c>
      <c r="AV23" s="188">
        <v>8</v>
      </c>
      <c r="AW23" s="191">
        <v>1</v>
      </c>
    </row>
    <row r="24" spans="1:49" x14ac:dyDescent="0.25">
      <c r="A24" s="28" t="s">
        <v>7</v>
      </c>
      <c r="B24" s="192">
        <f t="shared" si="3"/>
        <v>280</v>
      </c>
      <c r="C24" s="185">
        <f t="shared" si="3"/>
        <v>12</v>
      </c>
      <c r="D24" s="185">
        <f t="shared" si="3"/>
        <v>83</v>
      </c>
      <c r="E24" s="185">
        <f t="shared" si="3"/>
        <v>4</v>
      </c>
      <c r="F24" s="185">
        <f t="shared" si="3"/>
        <v>1</v>
      </c>
      <c r="G24" s="185">
        <f t="shared" si="3"/>
        <v>0</v>
      </c>
      <c r="H24" s="185">
        <f t="shared" si="3"/>
        <v>196</v>
      </c>
      <c r="I24" s="186">
        <f t="shared" si="3"/>
        <v>8</v>
      </c>
      <c r="J24" s="193">
        <v>148</v>
      </c>
      <c r="K24" s="188">
        <v>3</v>
      </c>
      <c r="L24" s="188">
        <v>37</v>
      </c>
      <c r="M24" s="188">
        <v>0</v>
      </c>
      <c r="N24" s="188">
        <v>1</v>
      </c>
      <c r="O24" s="188">
        <v>0</v>
      </c>
      <c r="P24" s="188">
        <v>110</v>
      </c>
      <c r="Q24" s="189">
        <v>3</v>
      </c>
      <c r="R24" s="194">
        <v>50</v>
      </c>
      <c r="S24" s="188">
        <v>2</v>
      </c>
      <c r="T24" s="188">
        <v>13</v>
      </c>
      <c r="U24" s="188">
        <v>1</v>
      </c>
      <c r="V24" s="188">
        <v>0</v>
      </c>
      <c r="W24" s="188">
        <v>0</v>
      </c>
      <c r="X24" s="188">
        <v>37</v>
      </c>
      <c r="Y24" s="189">
        <v>1</v>
      </c>
      <c r="Z24" s="194">
        <v>36</v>
      </c>
      <c r="AA24" s="188">
        <v>4</v>
      </c>
      <c r="AB24" s="188">
        <v>18</v>
      </c>
      <c r="AC24" s="188">
        <v>2</v>
      </c>
      <c r="AD24" s="188">
        <v>0</v>
      </c>
      <c r="AE24" s="188">
        <v>0</v>
      </c>
      <c r="AF24" s="188">
        <v>18</v>
      </c>
      <c r="AG24" s="189">
        <v>2</v>
      </c>
      <c r="AH24" s="194">
        <v>36</v>
      </c>
      <c r="AI24" s="188">
        <v>2</v>
      </c>
      <c r="AJ24" s="188">
        <v>13</v>
      </c>
      <c r="AK24" s="188">
        <v>1</v>
      </c>
      <c r="AL24" s="188">
        <v>0</v>
      </c>
      <c r="AM24" s="188">
        <v>0</v>
      </c>
      <c r="AN24" s="188">
        <v>23</v>
      </c>
      <c r="AO24" s="189">
        <v>1</v>
      </c>
      <c r="AP24" s="194">
        <v>10</v>
      </c>
      <c r="AQ24" s="188">
        <v>1</v>
      </c>
      <c r="AR24" s="188">
        <v>2</v>
      </c>
      <c r="AS24" s="188">
        <v>0</v>
      </c>
      <c r="AT24" s="188">
        <v>0</v>
      </c>
      <c r="AU24" s="188">
        <v>0</v>
      </c>
      <c r="AV24" s="188">
        <v>8</v>
      </c>
      <c r="AW24" s="191">
        <v>1</v>
      </c>
    </row>
    <row r="25" spans="1:49" x14ac:dyDescent="0.25">
      <c r="A25" s="28" t="s">
        <v>8</v>
      </c>
      <c r="B25" s="192">
        <f t="shared" si="3"/>
        <v>373</v>
      </c>
      <c r="C25" s="185">
        <f t="shared" si="3"/>
        <v>26</v>
      </c>
      <c r="D25" s="185">
        <f t="shared" si="3"/>
        <v>84</v>
      </c>
      <c r="E25" s="185">
        <f t="shared" si="3"/>
        <v>4</v>
      </c>
      <c r="F25" s="185">
        <f t="shared" si="3"/>
        <v>2</v>
      </c>
      <c r="G25" s="185">
        <f t="shared" si="3"/>
        <v>0</v>
      </c>
      <c r="H25" s="185">
        <f t="shared" si="3"/>
        <v>287</v>
      </c>
      <c r="I25" s="186">
        <f t="shared" si="3"/>
        <v>22</v>
      </c>
      <c r="J25" s="193">
        <v>169</v>
      </c>
      <c r="K25" s="188">
        <v>6</v>
      </c>
      <c r="L25" s="188">
        <v>36</v>
      </c>
      <c r="M25" s="188">
        <v>0</v>
      </c>
      <c r="N25" s="188">
        <v>2</v>
      </c>
      <c r="O25" s="188">
        <v>0</v>
      </c>
      <c r="P25" s="188">
        <v>131</v>
      </c>
      <c r="Q25" s="189">
        <v>6</v>
      </c>
      <c r="R25" s="194">
        <v>77</v>
      </c>
      <c r="S25" s="188">
        <v>7</v>
      </c>
      <c r="T25" s="188">
        <v>16</v>
      </c>
      <c r="U25" s="188">
        <v>1</v>
      </c>
      <c r="V25" s="188">
        <v>0</v>
      </c>
      <c r="W25" s="188">
        <v>0</v>
      </c>
      <c r="X25" s="188">
        <v>61</v>
      </c>
      <c r="Y25" s="189">
        <v>6</v>
      </c>
      <c r="Z25" s="194">
        <v>48</v>
      </c>
      <c r="AA25" s="188">
        <v>5</v>
      </c>
      <c r="AB25" s="188">
        <v>19</v>
      </c>
      <c r="AC25" s="188">
        <v>3</v>
      </c>
      <c r="AD25" s="188">
        <v>0</v>
      </c>
      <c r="AE25" s="188">
        <v>0</v>
      </c>
      <c r="AF25" s="188">
        <v>29</v>
      </c>
      <c r="AG25" s="189">
        <v>2</v>
      </c>
      <c r="AH25" s="194">
        <v>55</v>
      </c>
      <c r="AI25" s="188">
        <v>4</v>
      </c>
      <c r="AJ25" s="188">
        <v>13</v>
      </c>
      <c r="AK25" s="188">
        <v>0</v>
      </c>
      <c r="AL25" s="188">
        <v>0</v>
      </c>
      <c r="AM25" s="188">
        <v>0</v>
      </c>
      <c r="AN25" s="188">
        <v>42</v>
      </c>
      <c r="AO25" s="189">
        <v>4</v>
      </c>
      <c r="AP25" s="194">
        <v>24</v>
      </c>
      <c r="AQ25" s="188">
        <v>4</v>
      </c>
      <c r="AR25" s="188">
        <v>0</v>
      </c>
      <c r="AS25" s="188">
        <v>0</v>
      </c>
      <c r="AT25" s="188">
        <v>0</v>
      </c>
      <c r="AU25" s="188">
        <v>0</v>
      </c>
      <c r="AV25" s="188">
        <v>24</v>
      </c>
      <c r="AW25" s="191">
        <v>4</v>
      </c>
    </row>
    <row r="26" spans="1:49" x14ac:dyDescent="0.25">
      <c r="A26" s="28" t="s">
        <v>9</v>
      </c>
      <c r="B26" s="192">
        <f t="shared" si="3"/>
        <v>358</v>
      </c>
      <c r="C26" s="185">
        <f t="shared" si="3"/>
        <v>18</v>
      </c>
      <c r="D26" s="185">
        <f t="shared" si="3"/>
        <v>85</v>
      </c>
      <c r="E26" s="185">
        <f t="shared" si="3"/>
        <v>4</v>
      </c>
      <c r="F26" s="185">
        <f t="shared" si="3"/>
        <v>1</v>
      </c>
      <c r="G26" s="185">
        <f t="shared" si="3"/>
        <v>0</v>
      </c>
      <c r="H26" s="185">
        <f t="shared" si="3"/>
        <v>272</v>
      </c>
      <c r="I26" s="186">
        <f t="shared" si="3"/>
        <v>14</v>
      </c>
      <c r="J26" s="193">
        <v>181</v>
      </c>
      <c r="K26" s="188">
        <v>5</v>
      </c>
      <c r="L26" s="188">
        <v>40</v>
      </c>
      <c r="M26" s="188">
        <v>0</v>
      </c>
      <c r="N26" s="188">
        <v>1</v>
      </c>
      <c r="O26" s="188">
        <v>0</v>
      </c>
      <c r="P26" s="188">
        <v>140</v>
      </c>
      <c r="Q26" s="189">
        <v>5</v>
      </c>
      <c r="R26" s="194">
        <v>78</v>
      </c>
      <c r="S26" s="188">
        <v>3</v>
      </c>
      <c r="T26" s="188">
        <v>17</v>
      </c>
      <c r="U26" s="188">
        <v>1</v>
      </c>
      <c r="V26" s="188">
        <v>0</v>
      </c>
      <c r="W26" s="188">
        <v>0</v>
      </c>
      <c r="X26" s="188">
        <v>61</v>
      </c>
      <c r="Y26" s="189">
        <v>2</v>
      </c>
      <c r="Z26" s="194">
        <v>39</v>
      </c>
      <c r="AA26" s="188">
        <v>4</v>
      </c>
      <c r="AB26" s="188">
        <v>17</v>
      </c>
      <c r="AC26" s="188">
        <v>3</v>
      </c>
      <c r="AD26" s="188">
        <v>0</v>
      </c>
      <c r="AE26" s="188">
        <v>0</v>
      </c>
      <c r="AF26" s="188">
        <v>22</v>
      </c>
      <c r="AG26" s="189">
        <v>1</v>
      </c>
      <c r="AH26" s="194">
        <v>43</v>
      </c>
      <c r="AI26" s="188">
        <v>3</v>
      </c>
      <c r="AJ26" s="188">
        <v>11</v>
      </c>
      <c r="AK26" s="188">
        <v>0</v>
      </c>
      <c r="AL26" s="188">
        <v>0</v>
      </c>
      <c r="AM26" s="188">
        <v>0</v>
      </c>
      <c r="AN26" s="188">
        <v>32</v>
      </c>
      <c r="AO26" s="189">
        <v>3</v>
      </c>
      <c r="AP26" s="194">
        <v>17</v>
      </c>
      <c r="AQ26" s="188">
        <v>3</v>
      </c>
      <c r="AR26" s="188">
        <v>0</v>
      </c>
      <c r="AS26" s="188">
        <v>0</v>
      </c>
      <c r="AT26" s="188">
        <v>0</v>
      </c>
      <c r="AU26" s="188">
        <v>0</v>
      </c>
      <c r="AV26" s="188">
        <v>17</v>
      </c>
      <c r="AW26" s="191">
        <v>3</v>
      </c>
    </row>
    <row r="27" spans="1:49" ht="14.25" thickBot="1" x14ac:dyDescent="0.3">
      <c r="A27" s="42" t="s">
        <v>10</v>
      </c>
      <c r="B27" s="195">
        <f t="shared" si="3"/>
        <v>365</v>
      </c>
      <c r="C27" s="196">
        <f t="shared" si="3"/>
        <v>19</v>
      </c>
      <c r="D27" s="196">
        <f t="shared" si="3"/>
        <v>90</v>
      </c>
      <c r="E27" s="196">
        <f t="shared" si="3"/>
        <v>4</v>
      </c>
      <c r="F27" s="196">
        <f t="shared" si="3"/>
        <v>4</v>
      </c>
      <c r="G27" s="196">
        <f t="shared" si="3"/>
        <v>0</v>
      </c>
      <c r="H27" s="196">
        <f t="shared" si="3"/>
        <v>271</v>
      </c>
      <c r="I27" s="197">
        <f t="shared" si="3"/>
        <v>15</v>
      </c>
      <c r="J27" s="198">
        <v>183</v>
      </c>
      <c r="K27" s="199">
        <v>5</v>
      </c>
      <c r="L27" s="199">
        <v>41</v>
      </c>
      <c r="M27" s="199">
        <v>0</v>
      </c>
      <c r="N27" s="199">
        <v>2</v>
      </c>
      <c r="O27" s="199">
        <v>0</v>
      </c>
      <c r="P27" s="199">
        <v>140</v>
      </c>
      <c r="Q27" s="200">
        <v>5</v>
      </c>
      <c r="R27" s="201">
        <v>79</v>
      </c>
      <c r="S27" s="199">
        <v>4</v>
      </c>
      <c r="T27" s="199">
        <v>21</v>
      </c>
      <c r="U27" s="199">
        <v>2</v>
      </c>
      <c r="V27" s="199">
        <v>0</v>
      </c>
      <c r="W27" s="199">
        <v>0</v>
      </c>
      <c r="X27" s="199">
        <v>58</v>
      </c>
      <c r="Y27" s="200">
        <v>2</v>
      </c>
      <c r="Z27" s="201">
        <v>44</v>
      </c>
      <c r="AA27" s="199">
        <v>5</v>
      </c>
      <c r="AB27" s="199">
        <v>15</v>
      </c>
      <c r="AC27" s="199">
        <v>2</v>
      </c>
      <c r="AD27" s="199">
        <v>2</v>
      </c>
      <c r="AE27" s="199">
        <v>0</v>
      </c>
      <c r="AF27" s="199">
        <v>27</v>
      </c>
      <c r="AG27" s="200">
        <v>3</v>
      </c>
      <c r="AH27" s="201">
        <v>41</v>
      </c>
      <c r="AI27" s="199">
        <v>2</v>
      </c>
      <c r="AJ27" s="199">
        <v>13</v>
      </c>
      <c r="AK27" s="199">
        <v>0</v>
      </c>
      <c r="AL27" s="199">
        <v>0</v>
      </c>
      <c r="AM27" s="199">
        <v>0</v>
      </c>
      <c r="AN27" s="199">
        <v>28</v>
      </c>
      <c r="AO27" s="200">
        <v>2</v>
      </c>
      <c r="AP27" s="201">
        <v>18</v>
      </c>
      <c r="AQ27" s="199">
        <v>3</v>
      </c>
      <c r="AR27" s="199">
        <v>0</v>
      </c>
      <c r="AS27" s="199">
        <v>0</v>
      </c>
      <c r="AT27" s="199">
        <v>0</v>
      </c>
      <c r="AU27" s="199">
        <v>0</v>
      </c>
      <c r="AV27" s="199">
        <v>18</v>
      </c>
      <c r="AW27" s="202">
        <v>3</v>
      </c>
    </row>
    <row r="28" spans="1:49" x14ac:dyDescent="0.25">
      <c r="A28" s="72" t="s">
        <v>11</v>
      </c>
      <c r="B28" s="203">
        <f t="shared" si="3"/>
        <v>0</v>
      </c>
      <c r="C28" s="204">
        <f t="shared" si="3"/>
        <v>0</v>
      </c>
      <c r="D28" s="204">
        <f t="shared" si="3"/>
        <v>0</v>
      </c>
      <c r="E28" s="204">
        <f t="shared" si="3"/>
        <v>0</v>
      </c>
      <c r="F28" s="204">
        <f t="shared" si="3"/>
        <v>0</v>
      </c>
      <c r="G28" s="204">
        <f t="shared" si="3"/>
        <v>0</v>
      </c>
      <c r="H28" s="204">
        <f t="shared" si="3"/>
        <v>0</v>
      </c>
      <c r="I28" s="205">
        <f t="shared" si="3"/>
        <v>0</v>
      </c>
      <c r="J28" s="206">
        <v>0</v>
      </c>
      <c r="K28" s="207">
        <v>0</v>
      </c>
      <c r="L28" s="207">
        <v>0</v>
      </c>
      <c r="M28" s="207">
        <v>0</v>
      </c>
      <c r="N28" s="207">
        <v>0</v>
      </c>
      <c r="O28" s="207">
        <v>0</v>
      </c>
      <c r="P28" s="207">
        <v>0</v>
      </c>
      <c r="Q28" s="208">
        <v>0</v>
      </c>
      <c r="R28" s="209">
        <v>0</v>
      </c>
      <c r="S28" s="207">
        <v>0</v>
      </c>
      <c r="T28" s="207">
        <v>0</v>
      </c>
      <c r="U28" s="207">
        <v>0</v>
      </c>
      <c r="V28" s="207">
        <v>0</v>
      </c>
      <c r="W28" s="207">
        <v>0</v>
      </c>
      <c r="X28" s="207">
        <v>0</v>
      </c>
      <c r="Y28" s="208">
        <v>0</v>
      </c>
      <c r="Z28" s="209">
        <v>0</v>
      </c>
      <c r="AA28" s="207">
        <v>0</v>
      </c>
      <c r="AB28" s="207">
        <v>0</v>
      </c>
      <c r="AC28" s="207">
        <v>0</v>
      </c>
      <c r="AD28" s="207">
        <v>0</v>
      </c>
      <c r="AE28" s="207">
        <v>0</v>
      </c>
      <c r="AF28" s="207">
        <v>0</v>
      </c>
      <c r="AG28" s="208">
        <v>0</v>
      </c>
      <c r="AH28" s="209">
        <v>0</v>
      </c>
      <c r="AI28" s="207">
        <v>0</v>
      </c>
      <c r="AJ28" s="207">
        <v>0</v>
      </c>
      <c r="AK28" s="207">
        <v>0</v>
      </c>
      <c r="AL28" s="207">
        <v>0</v>
      </c>
      <c r="AM28" s="207">
        <v>0</v>
      </c>
      <c r="AN28" s="207">
        <v>0</v>
      </c>
      <c r="AO28" s="208">
        <v>0</v>
      </c>
      <c r="AP28" s="209">
        <v>0</v>
      </c>
      <c r="AQ28" s="207">
        <v>0</v>
      </c>
      <c r="AR28" s="207">
        <v>0</v>
      </c>
      <c r="AS28" s="207">
        <v>0</v>
      </c>
      <c r="AT28" s="207">
        <v>0</v>
      </c>
      <c r="AU28" s="207">
        <v>0</v>
      </c>
      <c r="AV28" s="207">
        <v>0</v>
      </c>
      <c r="AW28" s="210">
        <v>0</v>
      </c>
    </row>
    <row r="29" spans="1:49" x14ac:dyDescent="0.25">
      <c r="A29" s="30" t="s">
        <v>12</v>
      </c>
      <c r="B29" s="192">
        <f t="shared" si="3"/>
        <v>0</v>
      </c>
      <c r="C29" s="185">
        <f t="shared" si="3"/>
        <v>0</v>
      </c>
      <c r="D29" s="185">
        <f t="shared" si="3"/>
        <v>0</v>
      </c>
      <c r="E29" s="185">
        <f t="shared" si="3"/>
        <v>0</v>
      </c>
      <c r="F29" s="185">
        <f t="shared" si="3"/>
        <v>0</v>
      </c>
      <c r="G29" s="185">
        <f t="shared" si="3"/>
        <v>0</v>
      </c>
      <c r="H29" s="185">
        <f t="shared" si="3"/>
        <v>0</v>
      </c>
      <c r="I29" s="186">
        <f t="shared" si="3"/>
        <v>0</v>
      </c>
      <c r="J29" s="193">
        <v>0</v>
      </c>
      <c r="K29" s="188">
        <v>0</v>
      </c>
      <c r="L29" s="188">
        <v>0</v>
      </c>
      <c r="M29" s="188">
        <v>0</v>
      </c>
      <c r="N29" s="188">
        <v>0</v>
      </c>
      <c r="O29" s="188">
        <v>0</v>
      </c>
      <c r="P29" s="188">
        <v>0</v>
      </c>
      <c r="Q29" s="189">
        <v>0</v>
      </c>
      <c r="R29" s="194">
        <v>0</v>
      </c>
      <c r="S29" s="188">
        <v>0</v>
      </c>
      <c r="T29" s="188">
        <v>0</v>
      </c>
      <c r="U29" s="188">
        <v>0</v>
      </c>
      <c r="V29" s="188">
        <v>0</v>
      </c>
      <c r="W29" s="188">
        <v>0</v>
      </c>
      <c r="X29" s="188">
        <v>0</v>
      </c>
      <c r="Y29" s="189">
        <v>0</v>
      </c>
      <c r="Z29" s="194">
        <v>0</v>
      </c>
      <c r="AA29" s="188">
        <v>0</v>
      </c>
      <c r="AB29" s="188">
        <v>0</v>
      </c>
      <c r="AC29" s="188">
        <v>0</v>
      </c>
      <c r="AD29" s="188">
        <v>0</v>
      </c>
      <c r="AE29" s="188">
        <v>0</v>
      </c>
      <c r="AF29" s="188">
        <v>0</v>
      </c>
      <c r="AG29" s="189">
        <v>0</v>
      </c>
      <c r="AH29" s="194">
        <v>0</v>
      </c>
      <c r="AI29" s="188">
        <v>0</v>
      </c>
      <c r="AJ29" s="188">
        <v>0</v>
      </c>
      <c r="AK29" s="188">
        <v>0</v>
      </c>
      <c r="AL29" s="188">
        <v>0</v>
      </c>
      <c r="AM29" s="188">
        <v>0</v>
      </c>
      <c r="AN29" s="188">
        <v>0</v>
      </c>
      <c r="AO29" s="189">
        <v>0</v>
      </c>
      <c r="AP29" s="194">
        <v>0</v>
      </c>
      <c r="AQ29" s="188">
        <v>0</v>
      </c>
      <c r="AR29" s="188">
        <v>0</v>
      </c>
      <c r="AS29" s="188">
        <v>0</v>
      </c>
      <c r="AT29" s="188">
        <v>0</v>
      </c>
      <c r="AU29" s="188">
        <v>0</v>
      </c>
      <c r="AV29" s="188">
        <v>0</v>
      </c>
      <c r="AW29" s="191">
        <v>0</v>
      </c>
    </row>
    <row r="30" spans="1:49" x14ac:dyDescent="0.25">
      <c r="A30" s="30" t="s">
        <v>13</v>
      </c>
      <c r="B30" s="192">
        <f t="shared" si="3"/>
        <v>0</v>
      </c>
      <c r="C30" s="185">
        <f t="shared" si="3"/>
        <v>0</v>
      </c>
      <c r="D30" s="185">
        <f t="shared" si="3"/>
        <v>0</v>
      </c>
      <c r="E30" s="185">
        <f t="shared" si="3"/>
        <v>0</v>
      </c>
      <c r="F30" s="185">
        <f t="shared" si="3"/>
        <v>0</v>
      </c>
      <c r="G30" s="185">
        <f t="shared" si="3"/>
        <v>0</v>
      </c>
      <c r="H30" s="185">
        <f t="shared" si="3"/>
        <v>0</v>
      </c>
      <c r="I30" s="186">
        <f t="shared" si="3"/>
        <v>0</v>
      </c>
      <c r="J30" s="193">
        <v>0</v>
      </c>
      <c r="K30" s="188">
        <v>0</v>
      </c>
      <c r="L30" s="188">
        <v>0</v>
      </c>
      <c r="M30" s="188">
        <v>0</v>
      </c>
      <c r="N30" s="188">
        <v>0</v>
      </c>
      <c r="O30" s="188">
        <v>0</v>
      </c>
      <c r="P30" s="188">
        <v>0</v>
      </c>
      <c r="Q30" s="189">
        <v>0</v>
      </c>
      <c r="R30" s="194">
        <v>0</v>
      </c>
      <c r="S30" s="188">
        <v>0</v>
      </c>
      <c r="T30" s="188">
        <v>0</v>
      </c>
      <c r="U30" s="188">
        <v>0</v>
      </c>
      <c r="V30" s="188">
        <v>0</v>
      </c>
      <c r="W30" s="188">
        <v>0</v>
      </c>
      <c r="X30" s="188">
        <v>0</v>
      </c>
      <c r="Y30" s="189">
        <v>0</v>
      </c>
      <c r="Z30" s="194">
        <v>0</v>
      </c>
      <c r="AA30" s="188">
        <v>0</v>
      </c>
      <c r="AB30" s="188">
        <v>0</v>
      </c>
      <c r="AC30" s="188">
        <v>0</v>
      </c>
      <c r="AD30" s="188">
        <v>0</v>
      </c>
      <c r="AE30" s="188">
        <v>0</v>
      </c>
      <c r="AF30" s="188">
        <v>0</v>
      </c>
      <c r="AG30" s="189">
        <v>0</v>
      </c>
      <c r="AH30" s="194">
        <v>0</v>
      </c>
      <c r="AI30" s="188">
        <v>0</v>
      </c>
      <c r="AJ30" s="188">
        <v>0</v>
      </c>
      <c r="AK30" s="188">
        <v>0</v>
      </c>
      <c r="AL30" s="188">
        <v>0</v>
      </c>
      <c r="AM30" s="188">
        <v>0</v>
      </c>
      <c r="AN30" s="188">
        <v>0</v>
      </c>
      <c r="AO30" s="189">
        <v>0</v>
      </c>
      <c r="AP30" s="194">
        <v>0</v>
      </c>
      <c r="AQ30" s="188">
        <v>0</v>
      </c>
      <c r="AR30" s="188">
        <v>0</v>
      </c>
      <c r="AS30" s="188">
        <v>0</v>
      </c>
      <c r="AT30" s="188">
        <v>0</v>
      </c>
      <c r="AU30" s="188">
        <v>0</v>
      </c>
      <c r="AV30" s="188">
        <v>0</v>
      </c>
      <c r="AW30" s="191">
        <v>0</v>
      </c>
    </row>
    <row r="31" spans="1:49" x14ac:dyDescent="0.25">
      <c r="A31" s="30" t="s">
        <v>14</v>
      </c>
      <c r="B31" s="192">
        <f t="shared" si="3"/>
        <v>0</v>
      </c>
      <c r="C31" s="185">
        <f t="shared" si="3"/>
        <v>0</v>
      </c>
      <c r="D31" s="185">
        <f t="shared" si="3"/>
        <v>0</v>
      </c>
      <c r="E31" s="185">
        <f t="shared" si="3"/>
        <v>0</v>
      </c>
      <c r="F31" s="185">
        <f t="shared" si="3"/>
        <v>0</v>
      </c>
      <c r="G31" s="185">
        <f t="shared" si="3"/>
        <v>0</v>
      </c>
      <c r="H31" s="185">
        <f t="shared" si="3"/>
        <v>0</v>
      </c>
      <c r="I31" s="186">
        <f t="shared" si="3"/>
        <v>0</v>
      </c>
      <c r="J31" s="193">
        <v>0</v>
      </c>
      <c r="K31" s="188">
        <v>0</v>
      </c>
      <c r="L31" s="188">
        <v>0</v>
      </c>
      <c r="M31" s="188">
        <v>0</v>
      </c>
      <c r="N31" s="188">
        <v>0</v>
      </c>
      <c r="O31" s="188">
        <v>0</v>
      </c>
      <c r="P31" s="188">
        <v>0</v>
      </c>
      <c r="Q31" s="189">
        <v>0</v>
      </c>
      <c r="R31" s="194">
        <v>0</v>
      </c>
      <c r="S31" s="188">
        <v>0</v>
      </c>
      <c r="T31" s="188">
        <v>0</v>
      </c>
      <c r="U31" s="188">
        <v>0</v>
      </c>
      <c r="V31" s="188">
        <v>0</v>
      </c>
      <c r="W31" s="188">
        <v>0</v>
      </c>
      <c r="X31" s="188">
        <v>0</v>
      </c>
      <c r="Y31" s="189">
        <v>0</v>
      </c>
      <c r="Z31" s="194">
        <v>0</v>
      </c>
      <c r="AA31" s="188">
        <v>0</v>
      </c>
      <c r="AB31" s="188">
        <v>0</v>
      </c>
      <c r="AC31" s="188">
        <v>0</v>
      </c>
      <c r="AD31" s="188">
        <v>0</v>
      </c>
      <c r="AE31" s="188">
        <v>0</v>
      </c>
      <c r="AF31" s="188">
        <v>0</v>
      </c>
      <c r="AG31" s="189">
        <v>0</v>
      </c>
      <c r="AH31" s="194">
        <v>0</v>
      </c>
      <c r="AI31" s="188">
        <v>0</v>
      </c>
      <c r="AJ31" s="188">
        <v>0</v>
      </c>
      <c r="AK31" s="188">
        <v>0</v>
      </c>
      <c r="AL31" s="188">
        <v>0</v>
      </c>
      <c r="AM31" s="188">
        <v>0</v>
      </c>
      <c r="AN31" s="188">
        <v>0</v>
      </c>
      <c r="AO31" s="189">
        <v>0</v>
      </c>
      <c r="AP31" s="194">
        <v>0</v>
      </c>
      <c r="AQ31" s="188">
        <v>0</v>
      </c>
      <c r="AR31" s="188">
        <v>0</v>
      </c>
      <c r="AS31" s="188">
        <v>0</v>
      </c>
      <c r="AT31" s="188">
        <v>0</v>
      </c>
      <c r="AU31" s="188">
        <v>0</v>
      </c>
      <c r="AV31" s="188">
        <v>0</v>
      </c>
      <c r="AW31" s="191">
        <v>0</v>
      </c>
    </row>
    <row r="32" spans="1:49" x14ac:dyDescent="0.25">
      <c r="A32" s="30" t="s">
        <v>15</v>
      </c>
      <c r="B32" s="192">
        <f t="shared" si="3"/>
        <v>0</v>
      </c>
      <c r="C32" s="185">
        <f t="shared" si="3"/>
        <v>0</v>
      </c>
      <c r="D32" s="185">
        <f t="shared" si="3"/>
        <v>0</v>
      </c>
      <c r="E32" s="185">
        <f t="shared" si="3"/>
        <v>0</v>
      </c>
      <c r="F32" s="185">
        <f t="shared" si="3"/>
        <v>0</v>
      </c>
      <c r="G32" s="185">
        <f t="shared" si="3"/>
        <v>0</v>
      </c>
      <c r="H32" s="185">
        <f t="shared" si="3"/>
        <v>0</v>
      </c>
      <c r="I32" s="186">
        <f t="shared" si="3"/>
        <v>0</v>
      </c>
      <c r="J32" s="193">
        <v>0</v>
      </c>
      <c r="K32" s="188">
        <v>0</v>
      </c>
      <c r="L32" s="188">
        <v>0</v>
      </c>
      <c r="M32" s="188">
        <v>0</v>
      </c>
      <c r="N32" s="188">
        <v>0</v>
      </c>
      <c r="O32" s="188">
        <v>0</v>
      </c>
      <c r="P32" s="188">
        <v>0</v>
      </c>
      <c r="Q32" s="189">
        <v>0</v>
      </c>
      <c r="R32" s="194">
        <v>0</v>
      </c>
      <c r="S32" s="188">
        <v>0</v>
      </c>
      <c r="T32" s="188">
        <v>0</v>
      </c>
      <c r="U32" s="188">
        <v>0</v>
      </c>
      <c r="V32" s="188">
        <v>0</v>
      </c>
      <c r="W32" s="188">
        <v>0</v>
      </c>
      <c r="X32" s="188">
        <v>0</v>
      </c>
      <c r="Y32" s="189">
        <v>0</v>
      </c>
      <c r="Z32" s="194">
        <v>0</v>
      </c>
      <c r="AA32" s="188">
        <v>0</v>
      </c>
      <c r="AB32" s="188">
        <v>0</v>
      </c>
      <c r="AC32" s="188">
        <v>0</v>
      </c>
      <c r="AD32" s="188">
        <v>0</v>
      </c>
      <c r="AE32" s="188">
        <v>0</v>
      </c>
      <c r="AF32" s="188">
        <v>0</v>
      </c>
      <c r="AG32" s="189">
        <v>0</v>
      </c>
      <c r="AH32" s="194">
        <v>0</v>
      </c>
      <c r="AI32" s="188">
        <v>0</v>
      </c>
      <c r="AJ32" s="188">
        <v>0</v>
      </c>
      <c r="AK32" s="188">
        <v>0</v>
      </c>
      <c r="AL32" s="188">
        <v>0</v>
      </c>
      <c r="AM32" s="188">
        <v>0</v>
      </c>
      <c r="AN32" s="188">
        <v>0</v>
      </c>
      <c r="AO32" s="189">
        <v>0</v>
      </c>
      <c r="AP32" s="194">
        <v>0</v>
      </c>
      <c r="AQ32" s="188">
        <v>0</v>
      </c>
      <c r="AR32" s="188">
        <v>0</v>
      </c>
      <c r="AS32" s="188">
        <v>0</v>
      </c>
      <c r="AT32" s="188">
        <v>0</v>
      </c>
      <c r="AU32" s="188">
        <v>0</v>
      </c>
      <c r="AV32" s="188">
        <v>0</v>
      </c>
      <c r="AW32" s="191">
        <v>0</v>
      </c>
    </row>
    <row r="33" spans="1:49" x14ac:dyDescent="0.25">
      <c r="A33" s="30" t="s">
        <v>16</v>
      </c>
      <c r="B33" s="192">
        <f t="shared" si="3"/>
        <v>0</v>
      </c>
      <c r="C33" s="185">
        <f t="shared" si="3"/>
        <v>0</v>
      </c>
      <c r="D33" s="185">
        <f t="shared" si="3"/>
        <v>0</v>
      </c>
      <c r="E33" s="185">
        <f t="shared" si="3"/>
        <v>0</v>
      </c>
      <c r="F33" s="185">
        <f t="shared" si="3"/>
        <v>0</v>
      </c>
      <c r="G33" s="185">
        <f t="shared" si="3"/>
        <v>0</v>
      </c>
      <c r="H33" s="185">
        <f t="shared" si="3"/>
        <v>0</v>
      </c>
      <c r="I33" s="186">
        <f t="shared" si="3"/>
        <v>0</v>
      </c>
      <c r="J33" s="193">
        <v>0</v>
      </c>
      <c r="K33" s="188">
        <v>0</v>
      </c>
      <c r="L33" s="188">
        <v>0</v>
      </c>
      <c r="M33" s="188">
        <v>0</v>
      </c>
      <c r="N33" s="188">
        <v>0</v>
      </c>
      <c r="O33" s="188">
        <v>0</v>
      </c>
      <c r="P33" s="188">
        <v>0</v>
      </c>
      <c r="Q33" s="189">
        <v>0</v>
      </c>
      <c r="R33" s="194">
        <v>0</v>
      </c>
      <c r="S33" s="188">
        <v>0</v>
      </c>
      <c r="T33" s="188">
        <v>0</v>
      </c>
      <c r="U33" s="188">
        <v>0</v>
      </c>
      <c r="V33" s="188">
        <v>0</v>
      </c>
      <c r="W33" s="188">
        <v>0</v>
      </c>
      <c r="X33" s="188">
        <v>0</v>
      </c>
      <c r="Y33" s="189">
        <v>0</v>
      </c>
      <c r="Z33" s="194">
        <v>0</v>
      </c>
      <c r="AA33" s="188">
        <v>0</v>
      </c>
      <c r="AB33" s="188">
        <v>0</v>
      </c>
      <c r="AC33" s="188">
        <v>0</v>
      </c>
      <c r="AD33" s="188">
        <v>0</v>
      </c>
      <c r="AE33" s="188">
        <v>0</v>
      </c>
      <c r="AF33" s="188">
        <v>0</v>
      </c>
      <c r="AG33" s="189">
        <v>0</v>
      </c>
      <c r="AH33" s="194">
        <v>0</v>
      </c>
      <c r="AI33" s="188">
        <v>0</v>
      </c>
      <c r="AJ33" s="188">
        <v>0</v>
      </c>
      <c r="AK33" s="188">
        <v>0</v>
      </c>
      <c r="AL33" s="188">
        <v>0</v>
      </c>
      <c r="AM33" s="188">
        <v>0</v>
      </c>
      <c r="AN33" s="188">
        <v>0</v>
      </c>
      <c r="AO33" s="189">
        <v>0</v>
      </c>
      <c r="AP33" s="194">
        <v>0</v>
      </c>
      <c r="AQ33" s="188">
        <v>0</v>
      </c>
      <c r="AR33" s="188">
        <v>0</v>
      </c>
      <c r="AS33" s="188">
        <v>0</v>
      </c>
      <c r="AT33" s="188">
        <v>0</v>
      </c>
      <c r="AU33" s="188">
        <v>0</v>
      </c>
      <c r="AV33" s="188">
        <v>0</v>
      </c>
      <c r="AW33" s="191">
        <v>0</v>
      </c>
    </row>
    <row r="34" spans="1:49" x14ac:dyDescent="0.25">
      <c r="A34" s="30" t="s">
        <v>17</v>
      </c>
      <c r="B34" s="192">
        <f t="shared" si="3"/>
        <v>0</v>
      </c>
      <c r="C34" s="185">
        <f t="shared" si="3"/>
        <v>0</v>
      </c>
      <c r="D34" s="185">
        <f t="shared" si="3"/>
        <v>0</v>
      </c>
      <c r="E34" s="185">
        <f t="shared" si="3"/>
        <v>0</v>
      </c>
      <c r="F34" s="185">
        <f t="shared" si="3"/>
        <v>0</v>
      </c>
      <c r="G34" s="185">
        <f t="shared" si="3"/>
        <v>0</v>
      </c>
      <c r="H34" s="185">
        <f t="shared" si="3"/>
        <v>0</v>
      </c>
      <c r="I34" s="186">
        <f t="shared" si="3"/>
        <v>0</v>
      </c>
      <c r="J34" s="193">
        <v>0</v>
      </c>
      <c r="K34" s="188">
        <v>0</v>
      </c>
      <c r="L34" s="188">
        <v>0</v>
      </c>
      <c r="M34" s="188">
        <v>0</v>
      </c>
      <c r="N34" s="188">
        <v>0</v>
      </c>
      <c r="O34" s="188">
        <v>0</v>
      </c>
      <c r="P34" s="188">
        <v>0</v>
      </c>
      <c r="Q34" s="189">
        <v>0</v>
      </c>
      <c r="R34" s="194">
        <v>0</v>
      </c>
      <c r="S34" s="188">
        <v>0</v>
      </c>
      <c r="T34" s="188">
        <v>0</v>
      </c>
      <c r="U34" s="188">
        <v>0</v>
      </c>
      <c r="V34" s="188">
        <v>0</v>
      </c>
      <c r="W34" s="188">
        <v>0</v>
      </c>
      <c r="X34" s="188">
        <v>0</v>
      </c>
      <c r="Y34" s="189">
        <v>0</v>
      </c>
      <c r="Z34" s="194">
        <v>0</v>
      </c>
      <c r="AA34" s="188">
        <v>0</v>
      </c>
      <c r="AB34" s="188">
        <v>0</v>
      </c>
      <c r="AC34" s="188">
        <v>0</v>
      </c>
      <c r="AD34" s="188">
        <v>0</v>
      </c>
      <c r="AE34" s="188">
        <v>0</v>
      </c>
      <c r="AF34" s="188">
        <v>0</v>
      </c>
      <c r="AG34" s="189">
        <v>0</v>
      </c>
      <c r="AH34" s="194">
        <v>0</v>
      </c>
      <c r="AI34" s="188">
        <v>0</v>
      </c>
      <c r="AJ34" s="188">
        <v>0</v>
      </c>
      <c r="AK34" s="188">
        <v>0</v>
      </c>
      <c r="AL34" s="188">
        <v>0</v>
      </c>
      <c r="AM34" s="188">
        <v>0</v>
      </c>
      <c r="AN34" s="188">
        <v>0</v>
      </c>
      <c r="AO34" s="189">
        <v>0</v>
      </c>
      <c r="AP34" s="194">
        <v>0</v>
      </c>
      <c r="AQ34" s="188">
        <v>0</v>
      </c>
      <c r="AR34" s="188">
        <v>0</v>
      </c>
      <c r="AS34" s="188">
        <v>0</v>
      </c>
      <c r="AT34" s="188">
        <v>0</v>
      </c>
      <c r="AU34" s="188">
        <v>0</v>
      </c>
      <c r="AV34" s="188">
        <v>0</v>
      </c>
      <c r="AW34" s="191">
        <v>0</v>
      </c>
    </row>
    <row r="35" spans="1:49" x14ac:dyDescent="0.25">
      <c r="A35" s="30" t="s">
        <v>18</v>
      </c>
      <c r="B35" s="192">
        <f t="shared" si="3"/>
        <v>0</v>
      </c>
      <c r="C35" s="185">
        <f t="shared" si="3"/>
        <v>0</v>
      </c>
      <c r="D35" s="185">
        <f t="shared" si="3"/>
        <v>0</v>
      </c>
      <c r="E35" s="185">
        <f t="shared" si="3"/>
        <v>0</v>
      </c>
      <c r="F35" s="185">
        <f t="shared" si="3"/>
        <v>0</v>
      </c>
      <c r="G35" s="185">
        <f t="shared" si="3"/>
        <v>0</v>
      </c>
      <c r="H35" s="185">
        <f t="shared" si="3"/>
        <v>0</v>
      </c>
      <c r="I35" s="186">
        <f t="shared" si="3"/>
        <v>0</v>
      </c>
      <c r="J35" s="193">
        <v>0</v>
      </c>
      <c r="K35" s="188">
        <v>0</v>
      </c>
      <c r="L35" s="188">
        <v>0</v>
      </c>
      <c r="M35" s="188">
        <v>0</v>
      </c>
      <c r="N35" s="188">
        <v>0</v>
      </c>
      <c r="O35" s="188">
        <v>0</v>
      </c>
      <c r="P35" s="188">
        <v>0</v>
      </c>
      <c r="Q35" s="189">
        <v>0</v>
      </c>
      <c r="R35" s="194">
        <v>0</v>
      </c>
      <c r="S35" s="188">
        <v>0</v>
      </c>
      <c r="T35" s="188">
        <v>0</v>
      </c>
      <c r="U35" s="188">
        <v>0</v>
      </c>
      <c r="V35" s="188">
        <v>0</v>
      </c>
      <c r="W35" s="188">
        <v>0</v>
      </c>
      <c r="X35" s="188">
        <v>0</v>
      </c>
      <c r="Y35" s="189">
        <v>0</v>
      </c>
      <c r="Z35" s="194">
        <v>0</v>
      </c>
      <c r="AA35" s="188">
        <v>0</v>
      </c>
      <c r="AB35" s="188">
        <v>0</v>
      </c>
      <c r="AC35" s="188">
        <v>0</v>
      </c>
      <c r="AD35" s="188">
        <v>0</v>
      </c>
      <c r="AE35" s="188">
        <v>0</v>
      </c>
      <c r="AF35" s="188">
        <v>0</v>
      </c>
      <c r="AG35" s="189">
        <v>0</v>
      </c>
      <c r="AH35" s="194">
        <v>0</v>
      </c>
      <c r="AI35" s="188">
        <v>0</v>
      </c>
      <c r="AJ35" s="188">
        <v>0</v>
      </c>
      <c r="AK35" s="188">
        <v>0</v>
      </c>
      <c r="AL35" s="188">
        <v>0</v>
      </c>
      <c r="AM35" s="188">
        <v>0</v>
      </c>
      <c r="AN35" s="188">
        <v>0</v>
      </c>
      <c r="AO35" s="189">
        <v>0</v>
      </c>
      <c r="AP35" s="194">
        <v>0</v>
      </c>
      <c r="AQ35" s="188">
        <v>0</v>
      </c>
      <c r="AR35" s="188">
        <v>0</v>
      </c>
      <c r="AS35" s="188">
        <v>0</v>
      </c>
      <c r="AT35" s="188">
        <v>0</v>
      </c>
      <c r="AU35" s="188">
        <v>0</v>
      </c>
      <c r="AV35" s="188">
        <v>0</v>
      </c>
      <c r="AW35" s="191">
        <v>0</v>
      </c>
    </row>
    <row r="36" spans="1:49" x14ac:dyDescent="0.25">
      <c r="A36" s="30" t="s">
        <v>19</v>
      </c>
      <c r="B36" s="192">
        <f t="shared" si="3"/>
        <v>0</v>
      </c>
      <c r="C36" s="185">
        <f t="shared" si="3"/>
        <v>0</v>
      </c>
      <c r="D36" s="185">
        <f t="shared" si="3"/>
        <v>0</v>
      </c>
      <c r="E36" s="185">
        <f t="shared" si="3"/>
        <v>0</v>
      </c>
      <c r="F36" s="185">
        <f t="shared" si="3"/>
        <v>0</v>
      </c>
      <c r="G36" s="185">
        <f t="shared" si="3"/>
        <v>0</v>
      </c>
      <c r="H36" s="185">
        <f t="shared" si="3"/>
        <v>0</v>
      </c>
      <c r="I36" s="186">
        <f t="shared" si="3"/>
        <v>0</v>
      </c>
      <c r="J36" s="193">
        <v>0</v>
      </c>
      <c r="K36" s="188">
        <v>0</v>
      </c>
      <c r="L36" s="188">
        <v>0</v>
      </c>
      <c r="M36" s="188">
        <v>0</v>
      </c>
      <c r="N36" s="188">
        <v>0</v>
      </c>
      <c r="O36" s="188">
        <v>0</v>
      </c>
      <c r="P36" s="188">
        <v>0</v>
      </c>
      <c r="Q36" s="189">
        <v>0</v>
      </c>
      <c r="R36" s="194">
        <v>0</v>
      </c>
      <c r="S36" s="188">
        <v>0</v>
      </c>
      <c r="T36" s="188">
        <v>0</v>
      </c>
      <c r="U36" s="188">
        <v>0</v>
      </c>
      <c r="V36" s="188">
        <v>0</v>
      </c>
      <c r="W36" s="188">
        <v>0</v>
      </c>
      <c r="X36" s="188">
        <v>0</v>
      </c>
      <c r="Y36" s="189">
        <v>0</v>
      </c>
      <c r="Z36" s="194">
        <v>0</v>
      </c>
      <c r="AA36" s="188">
        <v>0</v>
      </c>
      <c r="AB36" s="188">
        <v>0</v>
      </c>
      <c r="AC36" s="188">
        <v>0</v>
      </c>
      <c r="AD36" s="188">
        <v>0</v>
      </c>
      <c r="AE36" s="188">
        <v>0</v>
      </c>
      <c r="AF36" s="188">
        <v>0</v>
      </c>
      <c r="AG36" s="189">
        <v>0</v>
      </c>
      <c r="AH36" s="194">
        <v>0</v>
      </c>
      <c r="AI36" s="188">
        <v>0</v>
      </c>
      <c r="AJ36" s="188">
        <v>0</v>
      </c>
      <c r="AK36" s="188">
        <v>0</v>
      </c>
      <c r="AL36" s="188">
        <v>0</v>
      </c>
      <c r="AM36" s="188">
        <v>0</v>
      </c>
      <c r="AN36" s="188">
        <v>0</v>
      </c>
      <c r="AO36" s="189">
        <v>0</v>
      </c>
      <c r="AP36" s="194">
        <v>0</v>
      </c>
      <c r="AQ36" s="188">
        <v>0</v>
      </c>
      <c r="AR36" s="188">
        <v>0</v>
      </c>
      <c r="AS36" s="188">
        <v>0</v>
      </c>
      <c r="AT36" s="188">
        <v>0</v>
      </c>
      <c r="AU36" s="188">
        <v>0</v>
      </c>
      <c r="AV36" s="188">
        <v>0</v>
      </c>
      <c r="AW36" s="191">
        <v>0</v>
      </c>
    </row>
    <row r="37" spans="1:49" x14ac:dyDescent="0.25">
      <c r="A37" s="30" t="s">
        <v>20</v>
      </c>
      <c r="B37" s="192">
        <f t="shared" si="3"/>
        <v>0</v>
      </c>
      <c r="C37" s="185">
        <f t="shared" si="3"/>
        <v>0</v>
      </c>
      <c r="D37" s="185">
        <f t="shared" si="3"/>
        <v>0</v>
      </c>
      <c r="E37" s="185">
        <f t="shared" si="3"/>
        <v>0</v>
      </c>
      <c r="F37" s="185">
        <f t="shared" si="3"/>
        <v>0</v>
      </c>
      <c r="G37" s="185">
        <f t="shared" si="3"/>
        <v>0</v>
      </c>
      <c r="H37" s="185">
        <f t="shared" si="3"/>
        <v>0</v>
      </c>
      <c r="I37" s="186">
        <f t="shared" si="3"/>
        <v>0</v>
      </c>
      <c r="J37" s="193">
        <v>0</v>
      </c>
      <c r="K37" s="188">
        <v>0</v>
      </c>
      <c r="L37" s="188">
        <v>0</v>
      </c>
      <c r="M37" s="188">
        <v>0</v>
      </c>
      <c r="N37" s="188">
        <v>0</v>
      </c>
      <c r="O37" s="188">
        <v>0</v>
      </c>
      <c r="P37" s="188">
        <v>0</v>
      </c>
      <c r="Q37" s="189">
        <v>0</v>
      </c>
      <c r="R37" s="194">
        <v>0</v>
      </c>
      <c r="S37" s="188">
        <v>0</v>
      </c>
      <c r="T37" s="188">
        <v>0</v>
      </c>
      <c r="U37" s="188">
        <v>0</v>
      </c>
      <c r="V37" s="188">
        <v>0</v>
      </c>
      <c r="W37" s="188">
        <v>0</v>
      </c>
      <c r="X37" s="188">
        <v>0</v>
      </c>
      <c r="Y37" s="189">
        <v>0</v>
      </c>
      <c r="Z37" s="194">
        <v>0</v>
      </c>
      <c r="AA37" s="188">
        <v>0</v>
      </c>
      <c r="AB37" s="188">
        <v>0</v>
      </c>
      <c r="AC37" s="188">
        <v>0</v>
      </c>
      <c r="AD37" s="188">
        <v>0</v>
      </c>
      <c r="AE37" s="188">
        <v>0</v>
      </c>
      <c r="AF37" s="188">
        <v>0</v>
      </c>
      <c r="AG37" s="189">
        <v>0</v>
      </c>
      <c r="AH37" s="194">
        <v>0</v>
      </c>
      <c r="AI37" s="188">
        <v>0</v>
      </c>
      <c r="AJ37" s="188">
        <v>0</v>
      </c>
      <c r="AK37" s="188">
        <v>0</v>
      </c>
      <c r="AL37" s="188">
        <v>0</v>
      </c>
      <c r="AM37" s="188">
        <v>0</v>
      </c>
      <c r="AN37" s="188">
        <v>0</v>
      </c>
      <c r="AO37" s="189">
        <v>0</v>
      </c>
      <c r="AP37" s="194">
        <v>0</v>
      </c>
      <c r="AQ37" s="188">
        <v>0</v>
      </c>
      <c r="AR37" s="188">
        <v>0</v>
      </c>
      <c r="AS37" s="188">
        <v>0</v>
      </c>
      <c r="AT37" s="188">
        <v>0</v>
      </c>
      <c r="AU37" s="188">
        <v>0</v>
      </c>
      <c r="AV37" s="188">
        <v>0</v>
      </c>
      <c r="AW37" s="191">
        <v>0</v>
      </c>
    </row>
    <row r="38" spans="1:49" x14ac:dyDescent="0.25">
      <c r="A38" s="30" t="s">
        <v>21</v>
      </c>
      <c r="B38" s="192">
        <f t="shared" si="3"/>
        <v>0</v>
      </c>
      <c r="C38" s="185">
        <f t="shared" si="3"/>
        <v>0</v>
      </c>
      <c r="D38" s="185">
        <f t="shared" si="3"/>
        <v>0</v>
      </c>
      <c r="E38" s="185">
        <f t="shared" si="3"/>
        <v>0</v>
      </c>
      <c r="F38" s="185">
        <f t="shared" si="3"/>
        <v>0</v>
      </c>
      <c r="G38" s="185">
        <f t="shared" si="3"/>
        <v>0</v>
      </c>
      <c r="H38" s="185">
        <f t="shared" si="3"/>
        <v>0</v>
      </c>
      <c r="I38" s="186">
        <f t="shared" si="3"/>
        <v>0</v>
      </c>
      <c r="J38" s="193">
        <v>0</v>
      </c>
      <c r="K38" s="188">
        <v>0</v>
      </c>
      <c r="L38" s="188">
        <v>0</v>
      </c>
      <c r="M38" s="188">
        <v>0</v>
      </c>
      <c r="N38" s="188">
        <v>0</v>
      </c>
      <c r="O38" s="188">
        <v>0</v>
      </c>
      <c r="P38" s="188">
        <v>0</v>
      </c>
      <c r="Q38" s="189">
        <v>0</v>
      </c>
      <c r="R38" s="194">
        <v>0</v>
      </c>
      <c r="S38" s="188">
        <v>0</v>
      </c>
      <c r="T38" s="188">
        <v>0</v>
      </c>
      <c r="U38" s="188">
        <v>0</v>
      </c>
      <c r="V38" s="188">
        <v>0</v>
      </c>
      <c r="W38" s="188">
        <v>0</v>
      </c>
      <c r="X38" s="188">
        <v>0</v>
      </c>
      <c r="Y38" s="189">
        <v>0</v>
      </c>
      <c r="Z38" s="194">
        <v>0</v>
      </c>
      <c r="AA38" s="188">
        <v>0</v>
      </c>
      <c r="AB38" s="188">
        <v>0</v>
      </c>
      <c r="AC38" s="188">
        <v>0</v>
      </c>
      <c r="AD38" s="188">
        <v>0</v>
      </c>
      <c r="AE38" s="188">
        <v>0</v>
      </c>
      <c r="AF38" s="188">
        <v>0</v>
      </c>
      <c r="AG38" s="189">
        <v>0</v>
      </c>
      <c r="AH38" s="194">
        <v>0</v>
      </c>
      <c r="AI38" s="188">
        <v>0</v>
      </c>
      <c r="AJ38" s="188">
        <v>0</v>
      </c>
      <c r="AK38" s="188">
        <v>0</v>
      </c>
      <c r="AL38" s="188">
        <v>0</v>
      </c>
      <c r="AM38" s="188">
        <v>0</v>
      </c>
      <c r="AN38" s="188">
        <v>0</v>
      </c>
      <c r="AO38" s="189">
        <v>0</v>
      </c>
      <c r="AP38" s="194">
        <v>0</v>
      </c>
      <c r="AQ38" s="188">
        <v>0</v>
      </c>
      <c r="AR38" s="188">
        <v>0</v>
      </c>
      <c r="AS38" s="188">
        <v>0</v>
      </c>
      <c r="AT38" s="188">
        <v>0</v>
      </c>
      <c r="AU38" s="188">
        <v>0</v>
      </c>
      <c r="AV38" s="188">
        <v>0</v>
      </c>
      <c r="AW38" s="191">
        <v>0</v>
      </c>
    </row>
    <row r="39" spans="1:49" x14ac:dyDescent="0.25">
      <c r="A39" s="30" t="s">
        <v>22</v>
      </c>
      <c r="B39" s="192">
        <f t="shared" si="3"/>
        <v>0</v>
      </c>
      <c r="C39" s="185">
        <f t="shared" si="3"/>
        <v>0</v>
      </c>
      <c r="D39" s="185">
        <f t="shared" si="3"/>
        <v>0</v>
      </c>
      <c r="E39" s="211">
        <f t="shared" si="3"/>
        <v>0</v>
      </c>
      <c r="F39" s="185">
        <f t="shared" si="3"/>
        <v>0</v>
      </c>
      <c r="G39" s="211">
        <f t="shared" si="3"/>
        <v>0</v>
      </c>
      <c r="H39" s="185">
        <f t="shared" si="3"/>
        <v>0</v>
      </c>
      <c r="I39" s="186">
        <f t="shared" si="3"/>
        <v>0</v>
      </c>
      <c r="J39" s="193">
        <v>0</v>
      </c>
      <c r="K39" s="188">
        <v>0</v>
      </c>
      <c r="L39" s="188">
        <v>0</v>
      </c>
      <c r="M39" s="189">
        <v>0</v>
      </c>
      <c r="N39" s="188">
        <v>0</v>
      </c>
      <c r="O39" s="189">
        <v>0</v>
      </c>
      <c r="P39" s="188">
        <v>0</v>
      </c>
      <c r="Q39" s="189">
        <v>0</v>
      </c>
      <c r="R39" s="194">
        <v>0</v>
      </c>
      <c r="S39" s="188">
        <v>0</v>
      </c>
      <c r="T39" s="188">
        <v>0</v>
      </c>
      <c r="U39" s="189">
        <v>0</v>
      </c>
      <c r="V39" s="188">
        <v>0</v>
      </c>
      <c r="W39" s="189">
        <v>0</v>
      </c>
      <c r="X39" s="188">
        <v>0</v>
      </c>
      <c r="Y39" s="189">
        <v>0</v>
      </c>
      <c r="Z39" s="194">
        <v>0</v>
      </c>
      <c r="AA39" s="188">
        <v>0</v>
      </c>
      <c r="AB39" s="188">
        <v>0</v>
      </c>
      <c r="AC39" s="189">
        <v>0</v>
      </c>
      <c r="AD39" s="188">
        <v>0</v>
      </c>
      <c r="AE39" s="189">
        <v>0</v>
      </c>
      <c r="AF39" s="188">
        <v>0</v>
      </c>
      <c r="AG39" s="189">
        <v>0</v>
      </c>
      <c r="AH39" s="194">
        <v>0</v>
      </c>
      <c r="AI39" s="188">
        <v>0</v>
      </c>
      <c r="AJ39" s="188">
        <v>0</v>
      </c>
      <c r="AK39" s="189">
        <v>0</v>
      </c>
      <c r="AL39" s="188">
        <v>0</v>
      </c>
      <c r="AM39" s="189">
        <v>0</v>
      </c>
      <c r="AN39" s="188">
        <v>0</v>
      </c>
      <c r="AO39" s="189">
        <v>0</v>
      </c>
      <c r="AP39" s="194">
        <v>0</v>
      </c>
      <c r="AQ39" s="188">
        <v>0</v>
      </c>
      <c r="AR39" s="188">
        <v>0</v>
      </c>
      <c r="AS39" s="189">
        <v>0</v>
      </c>
      <c r="AT39" s="188">
        <v>0</v>
      </c>
      <c r="AU39" s="189">
        <v>0</v>
      </c>
      <c r="AV39" s="188">
        <v>0</v>
      </c>
      <c r="AW39" s="191">
        <v>0</v>
      </c>
    </row>
    <row r="40" spans="1:49" x14ac:dyDescent="0.25">
      <c r="A40" s="30" t="s">
        <v>23</v>
      </c>
      <c r="B40" s="192">
        <f t="shared" si="3"/>
        <v>0</v>
      </c>
      <c r="C40" s="185">
        <f t="shared" si="3"/>
        <v>0</v>
      </c>
      <c r="D40" s="185">
        <f t="shared" si="3"/>
        <v>0</v>
      </c>
      <c r="E40" s="211">
        <f t="shared" si="3"/>
        <v>0</v>
      </c>
      <c r="F40" s="185">
        <f t="shared" si="3"/>
        <v>0</v>
      </c>
      <c r="G40" s="211">
        <f t="shared" si="3"/>
        <v>0</v>
      </c>
      <c r="H40" s="185">
        <f t="shared" si="3"/>
        <v>0</v>
      </c>
      <c r="I40" s="186">
        <f t="shared" si="3"/>
        <v>0</v>
      </c>
      <c r="J40" s="193">
        <v>0</v>
      </c>
      <c r="K40" s="188">
        <v>0</v>
      </c>
      <c r="L40" s="188">
        <v>0</v>
      </c>
      <c r="M40" s="189">
        <v>0</v>
      </c>
      <c r="N40" s="188">
        <v>0</v>
      </c>
      <c r="O40" s="189">
        <v>0</v>
      </c>
      <c r="P40" s="188">
        <v>0</v>
      </c>
      <c r="Q40" s="189">
        <v>0</v>
      </c>
      <c r="R40" s="194">
        <v>0</v>
      </c>
      <c r="S40" s="188">
        <v>0</v>
      </c>
      <c r="T40" s="188">
        <v>0</v>
      </c>
      <c r="U40" s="189">
        <v>0</v>
      </c>
      <c r="V40" s="188">
        <v>0</v>
      </c>
      <c r="W40" s="189">
        <v>0</v>
      </c>
      <c r="X40" s="188">
        <v>0</v>
      </c>
      <c r="Y40" s="189">
        <v>0</v>
      </c>
      <c r="Z40" s="194">
        <v>0</v>
      </c>
      <c r="AA40" s="188">
        <v>0</v>
      </c>
      <c r="AB40" s="188">
        <v>0</v>
      </c>
      <c r="AC40" s="189">
        <v>0</v>
      </c>
      <c r="AD40" s="188">
        <v>0</v>
      </c>
      <c r="AE40" s="189">
        <v>0</v>
      </c>
      <c r="AF40" s="188">
        <v>0</v>
      </c>
      <c r="AG40" s="189">
        <v>0</v>
      </c>
      <c r="AH40" s="194">
        <v>0</v>
      </c>
      <c r="AI40" s="188">
        <v>0</v>
      </c>
      <c r="AJ40" s="188">
        <v>0</v>
      </c>
      <c r="AK40" s="189">
        <v>0</v>
      </c>
      <c r="AL40" s="188">
        <v>0</v>
      </c>
      <c r="AM40" s="189">
        <v>0</v>
      </c>
      <c r="AN40" s="188">
        <v>0</v>
      </c>
      <c r="AO40" s="189">
        <v>0</v>
      </c>
      <c r="AP40" s="194">
        <v>0</v>
      </c>
      <c r="AQ40" s="188">
        <v>0</v>
      </c>
      <c r="AR40" s="188">
        <v>0</v>
      </c>
      <c r="AS40" s="189">
        <v>0</v>
      </c>
      <c r="AT40" s="188">
        <v>0</v>
      </c>
      <c r="AU40" s="189">
        <v>0</v>
      </c>
      <c r="AV40" s="188">
        <v>0</v>
      </c>
      <c r="AW40" s="191">
        <v>0</v>
      </c>
    </row>
    <row r="41" spans="1:49" x14ac:dyDescent="0.25">
      <c r="A41" s="30" t="s">
        <v>24</v>
      </c>
      <c r="B41" s="192">
        <f t="shared" si="3"/>
        <v>0</v>
      </c>
      <c r="C41" s="185">
        <f t="shared" si="3"/>
        <v>0</v>
      </c>
      <c r="D41" s="185">
        <f t="shared" si="3"/>
        <v>0</v>
      </c>
      <c r="E41" s="211">
        <f t="shared" si="3"/>
        <v>0</v>
      </c>
      <c r="F41" s="185">
        <f t="shared" si="3"/>
        <v>0</v>
      </c>
      <c r="G41" s="211">
        <f t="shared" si="3"/>
        <v>0</v>
      </c>
      <c r="H41" s="185">
        <f t="shared" si="3"/>
        <v>0</v>
      </c>
      <c r="I41" s="186">
        <f t="shared" si="3"/>
        <v>0</v>
      </c>
      <c r="J41" s="193">
        <v>0</v>
      </c>
      <c r="K41" s="188">
        <v>0</v>
      </c>
      <c r="L41" s="188">
        <v>0</v>
      </c>
      <c r="M41" s="189">
        <v>0</v>
      </c>
      <c r="N41" s="188">
        <v>0</v>
      </c>
      <c r="O41" s="189">
        <v>0</v>
      </c>
      <c r="P41" s="188">
        <v>0</v>
      </c>
      <c r="Q41" s="189">
        <v>0</v>
      </c>
      <c r="R41" s="194">
        <v>0</v>
      </c>
      <c r="S41" s="188">
        <v>0</v>
      </c>
      <c r="T41" s="188">
        <v>0</v>
      </c>
      <c r="U41" s="189">
        <v>0</v>
      </c>
      <c r="V41" s="188">
        <v>0</v>
      </c>
      <c r="W41" s="189">
        <v>0</v>
      </c>
      <c r="X41" s="188">
        <v>0</v>
      </c>
      <c r="Y41" s="189">
        <v>0</v>
      </c>
      <c r="Z41" s="194">
        <v>0</v>
      </c>
      <c r="AA41" s="188">
        <v>0</v>
      </c>
      <c r="AB41" s="188">
        <v>0</v>
      </c>
      <c r="AC41" s="189">
        <v>0</v>
      </c>
      <c r="AD41" s="188">
        <v>0</v>
      </c>
      <c r="AE41" s="189">
        <v>0</v>
      </c>
      <c r="AF41" s="188">
        <v>0</v>
      </c>
      <c r="AG41" s="189">
        <v>0</v>
      </c>
      <c r="AH41" s="194">
        <v>0</v>
      </c>
      <c r="AI41" s="188">
        <v>0</v>
      </c>
      <c r="AJ41" s="188">
        <v>0</v>
      </c>
      <c r="AK41" s="189">
        <v>0</v>
      </c>
      <c r="AL41" s="188">
        <v>0</v>
      </c>
      <c r="AM41" s="189">
        <v>0</v>
      </c>
      <c r="AN41" s="188">
        <v>0</v>
      </c>
      <c r="AO41" s="189">
        <v>0</v>
      </c>
      <c r="AP41" s="194">
        <v>0</v>
      </c>
      <c r="AQ41" s="188">
        <v>0</v>
      </c>
      <c r="AR41" s="188">
        <v>0</v>
      </c>
      <c r="AS41" s="189">
        <v>0</v>
      </c>
      <c r="AT41" s="188">
        <v>0</v>
      </c>
      <c r="AU41" s="189">
        <v>0</v>
      </c>
      <c r="AV41" s="188">
        <v>0</v>
      </c>
      <c r="AW41" s="191">
        <v>0</v>
      </c>
    </row>
    <row r="42" spans="1:49" x14ac:dyDescent="0.25">
      <c r="A42" s="30" t="s">
        <v>25</v>
      </c>
      <c r="B42" s="192">
        <f t="shared" si="3"/>
        <v>0</v>
      </c>
      <c r="C42" s="185">
        <f t="shared" si="3"/>
        <v>0</v>
      </c>
      <c r="D42" s="185">
        <f t="shared" si="3"/>
        <v>0</v>
      </c>
      <c r="E42" s="211">
        <f t="shared" si="3"/>
        <v>0</v>
      </c>
      <c r="F42" s="185">
        <f t="shared" si="3"/>
        <v>0</v>
      </c>
      <c r="G42" s="211">
        <f t="shared" si="3"/>
        <v>0</v>
      </c>
      <c r="H42" s="185">
        <f t="shared" si="3"/>
        <v>0</v>
      </c>
      <c r="I42" s="186">
        <f t="shared" si="3"/>
        <v>0</v>
      </c>
      <c r="J42" s="193">
        <v>0</v>
      </c>
      <c r="K42" s="188">
        <v>0</v>
      </c>
      <c r="L42" s="188">
        <v>0</v>
      </c>
      <c r="M42" s="189">
        <v>0</v>
      </c>
      <c r="N42" s="188">
        <v>0</v>
      </c>
      <c r="O42" s="189">
        <v>0</v>
      </c>
      <c r="P42" s="188">
        <v>0</v>
      </c>
      <c r="Q42" s="189">
        <v>0</v>
      </c>
      <c r="R42" s="194">
        <v>0</v>
      </c>
      <c r="S42" s="188">
        <v>0</v>
      </c>
      <c r="T42" s="188">
        <v>0</v>
      </c>
      <c r="U42" s="189">
        <v>0</v>
      </c>
      <c r="V42" s="188">
        <v>0</v>
      </c>
      <c r="W42" s="189">
        <v>0</v>
      </c>
      <c r="X42" s="188">
        <v>0</v>
      </c>
      <c r="Y42" s="189">
        <v>0</v>
      </c>
      <c r="Z42" s="194">
        <v>0</v>
      </c>
      <c r="AA42" s="188">
        <v>0</v>
      </c>
      <c r="AB42" s="188">
        <v>0</v>
      </c>
      <c r="AC42" s="189">
        <v>0</v>
      </c>
      <c r="AD42" s="188">
        <v>0</v>
      </c>
      <c r="AE42" s="189">
        <v>0</v>
      </c>
      <c r="AF42" s="188">
        <v>0</v>
      </c>
      <c r="AG42" s="189">
        <v>0</v>
      </c>
      <c r="AH42" s="194">
        <v>0</v>
      </c>
      <c r="AI42" s="188">
        <v>0</v>
      </c>
      <c r="AJ42" s="188">
        <v>0</v>
      </c>
      <c r="AK42" s="189">
        <v>0</v>
      </c>
      <c r="AL42" s="188">
        <v>0</v>
      </c>
      <c r="AM42" s="189">
        <v>0</v>
      </c>
      <c r="AN42" s="188">
        <v>0</v>
      </c>
      <c r="AO42" s="189">
        <v>0</v>
      </c>
      <c r="AP42" s="194">
        <v>0</v>
      </c>
      <c r="AQ42" s="188">
        <v>0</v>
      </c>
      <c r="AR42" s="188">
        <v>0</v>
      </c>
      <c r="AS42" s="189">
        <v>0</v>
      </c>
      <c r="AT42" s="188">
        <v>0</v>
      </c>
      <c r="AU42" s="189">
        <v>0</v>
      </c>
      <c r="AV42" s="188">
        <v>0</v>
      </c>
      <c r="AW42" s="191">
        <v>0</v>
      </c>
    </row>
    <row r="43" spans="1:49" x14ac:dyDescent="0.25">
      <c r="A43" s="30" t="s">
        <v>26</v>
      </c>
      <c r="B43" s="192">
        <f t="shared" si="3"/>
        <v>0</v>
      </c>
      <c r="C43" s="185">
        <f t="shared" si="3"/>
        <v>0</v>
      </c>
      <c r="D43" s="185">
        <f t="shared" si="3"/>
        <v>0</v>
      </c>
      <c r="E43" s="211">
        <f t="shared" si="3"/>
        <v>0</v>
      </c>
      <c r="F43" s="185">
        <f t="shared" si="3"/>
        <v>0</v>
      </c>
      <c r="G43" s="211">
        <f t="shared" si="3"/>
        <v>0</v>
      </c>
      <c r="H43" s="185">
        <f t="shared" si="3"/>
        <v>0</v>
      </c>
      <c r="I43" s="186">
        <f t="shared" si="3"/>
        <v>0</v>
      </c>
      <c r="J43" s="193">
        <v>0</v>
      </c>
      <c r="K43" s="188">
        <v>0</v>
      </c>
      <c r="L43" s="188">
        <v>0</v>
      </c>
      <c r="M43" s="189">
        <v>0</v>
      </c>
      <c r="N43" s="188">
        <v>0</v>
      </c>
      <c r="O43" s="189">
        <v>0</v>
      </c>
      <c r="P43" s="188">
        <v>0</v>
      </c>
      <c r="Q43" s="189">
        <v>0</v>
      </c>
      <c r="R43" s="194">
        <v>0</v>
      </c>
      <c r="S43" s="188">
        <v>0</v>
      </c>
      <c r="T43" s="188">
        <v>0</v>
      </c>
      <c r="U43" s="189">
        <v>0</v>
      </c>
      <c r="V43" s="188">
        <v>0</v>
      </c>
      <c r="W43" s="189">
        <v>0</v>
      </c>
      <c r="X43" s="188">
        <v>0</v>
      </c>
      <c r="Y43" s="189">
        <v>0</v>
      </c>
      <c r="Z43" s="194">
        <v>0</v>
      </c>
      <c r="AA43" s="188">
        <v>0</v>
      </c>
      <c r="AB43" s="188">
        <v>0</v>
      </c>
      <c r="AC43" s="189">
        <v>0</v>
      </c>
      <c r="AD43" s="188">
        <v>0</v>
      </c>
      <c r="AE43" s="189">
        <v>0</v>
      </c>
      <c r="AF43" s="188">
        <v>0</v>
      </c>
      <c r="AG43" s="189">
        <v>0</v>
      </c>
      <c r="AH43" s="194">
        <v>0</v>
      </c>
      <c r="AI43" s="188">
        <v>0</v>
      </c>
      <c r="AJ43" s="188">
        <v>0</v>
      </c>
      <c r="AK43" s="189">
        <v>0</v>
      </c>
      <c r="AL43" s="188">
        <v>0</v>
      </c>
      <c r="AM43" s="189">
        <v>0</v>
      </c>
      <c r="AN43" s="188">
        <v>0</v>
      </c>
      <c r="AO43" s="189">
        <v>0</v>
      </c>
      <c r="AP43" s="194">
        <v>0</v>
      </c>
      <c r="AQ43" s="188">
        <v>0</v>
      </c>
      <c r="AR43" s="188">
        <v>0</v>
      </c>
      <c r="AS43" s="189">
        <v>0</v>
      </c>
      <c r="AT43" s="188">
        <v>0</v>
      </c>
      <c r="AU43" s="189">
        <v>0</v>
      </c>
      <c r="AV43" s="188">
        <v>0</v>
      </c>
      <c r="AW43" s="191">
        <v>0</v>
      </c>
    </row>
    <row r="44" spans="1:49" ht="14.25" thickBot="1" x14ac:dyDescent="0.3">
      <c r="A44" s="84" t="s">
        <v>27</v>
      </c>
      <c r="B44" s="195">
        <f t="shared" si="3"/>
        <v>0</v>
      </c>
      <c r="C44" s="196">
        <f t="shared" si="3"/>
        <v>0</v>
      </c>
      <c r="D44" s="196">
        <f t="shared" si="3"/>
        <v>0</v>
      </c>
      <c r="E44" s="222">
        <f t="shared" si="3"/>
        <v>0</v>
      </c>
      <c r="F44" s="196">
        <f t="shared" si="3"/>
        <v>0</v>
      </c>
      <c r="G44" s="222">
        <f t="shared" si="3"/>
        <v>0</v>
      </c>
      <c r="H44" s="196">
        <f t="shared" si="3"/>
        <v>0</v>
      </c>
      <c r="I44" s="197">
        <f t="shared" si="3"/>
        <v>0</v>
      </c>
      <c r="J44" s="198">
        <v>0</v>
      </c>
      <c r="K44" s="199">
        <v>0</v>
      </c>
      <c r="L44" s="199">
        <v>0</v>
      </c>
      <c r="M44" s="200">
        <v>0</v>
      </c>
      <c r="N44" s="199">
        <v>0</v>
      </c>
      <c r="O44" s="200">
        <v>0</v>
      </c>
      <c r="P44" s="199">
        <v>0</v>
      </c>
      <c r="Q44" s="200">
        <v>0</v>
      </c>
      <c r="R44" s="201">
        <v>0</v>
      </c>
      <c r="S44" s="199">
        <v>0</v>
      </c>
      <c r="T44" s="199">
        <v>0</v>
      </c>
      <c r="U44" s="200">
        <v>0</v>
      </c>
      <c r="V44" s="199">
        <v>0</v>
      </c>
      <c r="W44" s="200">
        <v>0</v>
      </c>
      <c r="X44" s="199">
        <v>0</v>
      </c>
      <c r="Y44" s="200">
        <v>0</v>
      </c>
      <c r="Z44" s="201">
        <v>0</v>
      </c>
      <c r="AA44" s="199">
        <v>0</v>
      </c>
      <c r="AB44" s="199">
        <v>0</v>
      </c>
      <c r="AC44" s="200">
        <v>0</v>
      </c>
      <c r="AD44" s="199">
        <v>0</v>
      </c>
      <c r="AE44" s="200">
        <v>0</v>
      </c>
      <c r="AF44" s="199">
        <v>0</v>
      </c>
      <c r="AG44" s="200">
        <v>0</v>
      </c>
      <c r="AH44" s="201">
        <v>0</v>
      </c>
      <c r="AI44" s="199">
        <v>0</v>
      </c>
      <c r="AJ44" s="199">
        <v>0</v>
      </c>
      <c r="AK44" s="200">
        <v>0</v>
      </c>
      <c r="AL44" s="199">
        <v>0</v>
      </c>
      <c r="AM44" s="200">
        <v>0</v>
      </c>
      <c r="AN44" s="199">
        <v>0</v>
      </c>
      <c r="AO44" s="200">
        <v>0</v>
      </c>
      <c r="AP44" s="201">
        <v>0</v>
      </c>
      <c r="AQ44" s="199">
        <v>0</v>
      </c>
      <c r="AR44" s="199">
        <v>0</v>
      </c>
      <c r="AS44" s="200">
        <v>0</v>
      </c>
      <c r="AT44" s="199">
        <v>0</v>
      </c>
      <c r="AU44" s="200">
        <v>0</v>
      </c>
      <c r="AV44" s="199">
        <v>0</v>
      </c>
      <c r="AW44" s="202">
        <v>0</v>
      </c>
    </row>
    <row r="45" spans="1:49" x14ac:dyDescent="0.25">
      <c r="A45" s="255" t="s">
        <v>28</v>
      </c>
      <c r="B45" s="261">
        <f t="shared" si="3"/>
        <v>1388</v>
      </c>
      <c r="C45" s="177">
        <f t="shared" si="3"/>
        <v>235</v>
      </c>
      <c r="D45" s="177">
        <f t="shared" si="3"/>
        <v>122</v>
      </c>
      <c r="E45" s="262">
        <f t="shared" si="3"/>
        <v>8</v>
      </c>
      <c r="F45" s="177">
        <f t="shared" si="3"/>
        <v>14</v>
      </c>
      <c r="G45" s="262">
        <f t="shared" si="3"/>
        <v>2</v>
      </c>
      <c r="H45" s="177">
        <f t="shared" si="3"/>
        <v>1252</v>
      </c>
      <c r="I45" s="178">
        <f t="shared" si="3"/>
        <v>225</v>
      </c>
      <c r="J45" s="263">
        <v>41</v>
      </c>
      <c r="K45" s="180">
        <v>2</v>
      </c>
      <c r="L45" s="180">
        <v>2</v>
      </c>
      <c r="M45" s="264">
        <v>0</v>
      </c>
      <c r="N45" s="180">
        <v>0</v>
      </c>
      <c r="O45" s="264">
        <v>0</v>
      </c>
      <c r="P45" s="180">
        <v>39</v>
      </c>
      <c r="Q45" s="264">
        <v>2</v>
      </c>
      <c r="R45" s="265">
        <v>413</v>
      </c>
      <c r="S45" s="180">
        <v>36</v>
      </c>
      <c r="T45" s="180">
        <v>60</v>
      </c>
      <c r="U45" s="264">
        <v>2</v>
      </c>
      <c r="V45" s="180">
        <v>9</v>
      </c>
      <c r="W45" s="264">
        <v>1</v>
      </c>
      <c r="X45" s="180">
        <v>344</v>
      </c>
      <c r="Y45" s="264">
        <v>33</v>
      </c>
      <c r="Z45" s="265">
        <v>324</v>
      </c>
      <c r="AA45" s="180">
        <v>45</v>
      </c>
      <c r="AB45" s="180">
        <v>27</v>
      </c>
      <c r="AC45" s="264">
        <v>1</v>
      </c>
      <c r="AD45" s="180">
        <v>5</v>
      </c>
      <c r="AE45" s="264">
        <v>1</v>
      </c>
      <c r="AF45" s="180">
        <v>292</v>
      </c>
      <c r="AG45" s="264">
        <v>43</v>
      </c>
      <c r="AH45" s="265">
        <v>373</v>
      </c>
      <c r="AI45" s="180">
        <v>95</v>
      </c>
      <c r="AJ45" s="180">
        <v>24</v>
      </c>
      <c r="AK45" s="264">
        <v>5</v>
      </c>
      <c r="AL45" s="180">
        <v>0</v>
      </c>
      <c r="AM45" s="264">
        <v>0</v>
      </c>
      <c r="AN45" s="180">
        <v>349</v>
      </c>
      <c r="AO45" s="264">
        <v>90</v>
      </c>
      <c r="AP45" s="265">
        <v>237</v>
      </c>
      <c r="AQ45" s="180">
        <v>57</v>
      </c>
      <c r="AR45" s="180">
        <v>9</v>
      </c>
      <c r="AS45" s="264">
        <v>0</v>
      </c>
      <c r="AT45" s="180">
        <v>0</v>
      </c>
      <c r="AU45" s="264">
        <v>0</v>
      </c>
      <c r="AV45" s="180">
        <v>228</v>
      </c>
      <c r="AW45" s="266">
        <v>57</v>
      </c>
    </row>
    <row r="46" spans="1:49" x14ac:dyDescent="0.25">
      <c r="A46" s="145" t="s">
        <v>29</v>
      </c>
      <c r="B46" s="192">
        <f t="shared" si="3"/>
        <v>1673</v>
      </c>
      <c r="C46" s="185">
        <f t="shared" si="3"/>
        <v>281</v>
      </c>
      <c r="D46" s="185">
        <f t="shared" si="3"/>
        <v>281</v>
      </c>
      <c r="E46" s="211">
        <f t="shared" si="3"/>
        <v>35</v>
      </c>
      <c r="F46" s="185">
        <f t="shared" si="3"/>
        <v>15</v>
      </c>
      <c r="G46" s="211">
        <f t="shared" si="3"/>
        <v>2</v>
      </c>
      <c r="H46" s="185">
        <f t="shared" si="3"/>
        <v>1377</v>
      </c>
      <c r="I46" s="186">
        <f t="shared" si="3"/>
        <v>244</v>
      </c>
      <c r="J46" s="193">
        <v>43</v>
      </c>
      <c r="K46" s="188">
        <v>2</v>
      </c>
      <c r="L46" s="188">
        <v>3</v>
      </c>
      <c r="M46" s="212">
        <v>0</v>
      </c>
      <c r="N46" s="188">
        <v>0</v>
      </c>
      <c r="O46" s="212">
        <v>0</v>
      </c>
      <c r="P46" s="188">
        <v>40</v>
      </c>
      <c r="Q46" s="212">
        <v>2</v>
      </c>
      <c r="R46" s="194">
        <v>513</v>
      </c>
      <c r="S46" s="188">
        <v>42</v>
      </c>
      <c r="T46" s="188">
        <v>112</v>
      </c>
      <c r="U46" s="212">
        <v>6</v>
      </c>
      <c r="V46" s="188">
        <v>12</v>
      </c>
      <c r="W46" s="212">
        <v>1</v>
      </c>
      <c r="X46" s="188">
        <v>389</v>
      </c>
      <c r="Y46" s="212">
        <v>35</v>
      </c>
      <c r="Z46" s="194">
        <v>416</v>
      </c>
      <c r="AA46" s="188">
        <v>57</v>
      </c>
      <c r="AB46" s="188">
        <v>62</v>
      </c>
      <c r="AC46" s="212">
        <v>7</v>
      </c>
      <c r="AD46" s="188">
        <v>3</v>
      </c>
      <c r="AE46" s="212">
        <v>1</v>
      </c>
      <c r="AF46" s="188">
        <v>351</v>
      </c>
      <c r="AG46" s="212">
        <v>49</v>
      </c>
      <c r="AH46" s="194">
        <v>447</v>
      </c>
      <c r="AI46" s="188">
        <v>106</v>
      </c>
      <c r="AJ46" s="188">
        <v>74</v>
      </c>
      <c r="AK46" s="212">
        <v>12</v>
      </c>
      <c r="AL46" s="188">
        <v>0</v>
      </c>
      <c r="AM46" s="212">
        <v>0</v>
      </c>
      <c r="AN46" s="188">
        <v>373</v>
      </c>
      <c r="AO46" s="212">
        <v>94</v>
      </c>
      <c r="AP46" s="194">
        <v>254</v>
      </c>
      <c r="AQ46" s="188">
        <v>74</v>
      </c>
      <c r="AR46" s="188">
        <v>30</v>
      </c>
      <c r="AS46" s="212">
        <v>10</v>
      </c>
      <c r="AT46" s="188">
        <v>0</v>
      </c>
      <c r="AU46" s="212">
        <v>0</v>
      </c>
      <c r="AV46" s="188">
        <v>224</v>
      </c>
      <c r="AW46" s="213">
        <v>64</v>
      </c>
    </row>
    <row r="47" spans="1:49" x14ac:dyDescent="0.25">
      <c r="A47" s="145" t="s">
        <v>30</v>
      </c>
      <c r="B47" s="192">
        <f t="shared" si="3"/>
        <v>1990</v>
      </c>
      <c r="C47" s="185">
        <f t="shared" si="3"/>
        <v>344</v>
      </c>
      <c r="D47" s="185">
        <f t="shared" si="3"/>
        <v>443</v>
      </c>
      <c r="E47" s="211">
        <f t="shared" si="3"/>
        <v>48</v>
      </c>
      <c r="F47" s="185">
        <f t="shared" si="3"/>
        <v>18</v>
      </c>
      <c r="G47" s="211">
        <f t="shared" si="3"/>
        <v>2</v>
      </c>
      <c r="H47" s="185">
        <f t="shared" si="3"/>
        <v>1529</v>
      </c>
      <c r="I47" s="186">
        <f t="shared" si="3"/>
        <v>294</v>
      </c>
      <c r="J47" s="193">
        <v>33</v>
      </c>
      <c r="K47" s="188">
        <v>2</v>
      </c>
      <c r="L47" s="188">
        <v>0</v>
      </c>
      <c r="M47" s="212">
        <v>0</v>
      </c>
      <c r="N47" s="188">
        <v>0</v>
      </c>
      <c r="O47" s="212">
        <v>0</v>
      </c>
      <c r="P47" s="188">
        <v>33</v>
      </c>
      <c r="Q47" s="212">
        <v>2</v>
      </c>
      <c r="R47" s="194">
        <v>628</v>
      </c>
      <c r="S47" s="188">
        <v>53</v>
      </c>
      <c r="T47" s="188">
        <v>207</v>
      </c>
      <c r="U47" s="212">
        <v>12</v>
      </c>
      <c r="V47" s="188">
        <v>12</v>
      </c>
      <c r="W47" s="212">
        <v>1</v>
      </c>
      <c r="X47" s="188">
        <v>409</v>
      </c>
      <c r="Y47" s="212">
        <v>40</v>
      </c>
      <c r="Z47" s="194">
        <v>517</v>
      </c>
      <c r="AA47" s="188">
        <v>84</v>
      </c>
      <c r="AB47" s="188">
        <v>90</v>
      </c>
      <c r="AC47" s="212">
        <v>11</v>
      </c>
      <c r="AD47" s="188">
        <v>5</v>
      </c>
      <c r="AE47" s="212">
        <v>1</v>
      </c>
      <c r="AF47" s="188">
        <v>422</v>
      </c>
      <c r="AG47" s="212">
        <v>72</v>
      </c>
      <c r="AH47" s="194">
        <v>518</v>
      </c>
      <c r="AI47" s="188">
        <v>125</v>
      </c>
      <c r="AJ47" s="188">
        <v>120</v>
      </c>
      <c r="AK47" s="212">
        <v>20</v>
      </c>
      <c r="AL47" s="188">
        <v>1</v>
      </c>
      <c r="AM47" s="212">
        <v>0</v>
      </c>
      <c r="AN47" s="188">
        <v>397</v>
      </c>
      <c r="AO47" s="212">
        <v>105</v>
      </c>
      <c r="AP47" s="194">
        <v>294</v>
      </c>
      <c r="AQ47" s="188">
        <v>80</v>
      </c>
      <c r="AR47" s="188">
        <v>26</v>
      </c>
      <c r="AS47" s="212">
        <v>5</v>
      </c>
      <c r="AT47" s="188">
        <v>0</v>
      </c>
      <c r="AU47" s="212">
        <v>0</v>
      </c>
      <c r="AV47" s="188">
        <v>268</v>
      </c>
      <c r="AW47" s="213">
        <v>75</v>
      </c>
    </row>
    <row r="48" spans="1:49" x14ac:dyDescent="0.25">
      <c r="A48" s="145" t="s">
        <v>31</v>
      </c>
      <c r="B48" s="192">
        <f t="shared" si="3"/>
        <v>2895</v>
      </c>
      <c r="C48" s="185">
        <f t="shared" si="3"/>
        <v>557</v>
      </c>
      <c r="D48" s="185">
        <f t="shared" si="3"/>
        <v>521</v>
      </c>
      <c r="E48" s="211">
        <f t="shared" si="3"/>
        <v>60</v>
      </c>
      <c r="F48" s="185">
        <f t="shared" si="3"/>
        <v>32</v>
      </c>
      <c r="G48" s="211">
        <f t="shared" si="3"/>
        <v>5</v>
      </c>
      <c r="H48" s="185">
        <f t="shared" si="3"/>
        <v>2342</v>
      </c>
      <c r="I48" s="186">
        <f t="shared" si="3"/>
        <v>492</v>
      </c>
      <c r="J48" s="193">
        <v>33</v>
      </c>
      <c r="K48" s="188">
        <v>2</v>
      </c>
      <c r="L48" s="188">
        <v>0</v>
      </c>
      <c r="M48" s="212">
        <v>0</v>
      </c>
      <c r="N48" s="188">
        <v>0</v>
      </c>
      <c r="O48" s="212">
        <v>0</v>
      </c>
      <c r="P48" s="188">
        <v>33</v>
      </c>
      <c r="Q48" s="212">
        <v>2</v>
      </c>
      <c r="R48" s="194">
        <v>1069</v>
      </c>
      <c r="S48" s="188">
        <v>136</v>
      </c>
      <c r="T48" s="188">
        <v>235</v>
      </c>
      <c r="U48" s="212">
        <v>15</v>
      </c>
      <c r="V48" s="188">
        <v>18</v>
      </c>
      <c r="W48" s="212">
        <v>1</v>
      </c>
      <c r="X48" s="188">
        <v>816</v>
      </c>
      <c r="Y48" s="212">
        <v>120</v>
      </c>
      <c r="Z48" s="194">
        <v>743</v>
      </c>
      <c r="AA48" s="188">
        <v>146</v>
      </c>
      <c r="AB48" s="188">
        <v>124</v>
      </c>
      <c r="AC48" s="212">
        <v>16</v>
      </c>
      <c r="AD48" s="188">
        <v>6</v>
      </c>
      <c r="AE48" s="212">
        <v>1</v>
      </c>
      <c r="AF48" s="188">
        <v>613</v>
      </c>
      <c r="AG48" s="212">
        <v>129</v>
      </c>
      <c r="AH48" s="194">
        <v>739</v>
      </c>
      <c r="AI48" s="188">
        <v>184</v>
      </c>
      <c r="AJ48" s="188">
        <v>143</v>
      </c>
      <c r="AK48" s="212">
        <v>25</v>
      </c>
      <c r="AL48" s="188">
        <v>6</v>
      </c>
      <c r="AM48" s="212">
        <v>3</v>
      </c>
      <c r="AN48" s="188">
        <v>590</v>
      </c>
      <c r="AO48" s="212">
        <v>156</v>
      </c>
      <c r="AP48" s="194">
        <v>311</v>
      </c>
      <c r="AQ48" s="188">
        <v>89</v>
      </c>
      <c r="AR48" s="188">
        <v>19</v>
      </c>
      <c r="AS48" s="212">
        <v>4</v>
      </c>
      <c r="AT48" s="188">
        <v>2</v>
      </c>
      <c r="AU48" s="212">
        <v>0</v>
      </c>
      <c r="AV48" s="188">
        <v>290</v>
      </c>
      <c r="AW48" s="213">
        <v>85</v>
      </c>
    </row>
    <row r="49" spans="1:49" x14ac:dyDescent="0.25">
      <c r="A49" s="141" t="s">
        <v>32</v>
      </c>
      <c r="B49" s="192">
        <f t="shared" si="3"/>
        <v>3097</v>
      </c>
      <c r="C49" s="185">
        <f t="shared" si="3"/>
        <v>602</v>
      </c>
      <c r="D49" s="185">
        <f t="shared" si="3"/>
        <v>674</v>
      </c>
      <c r="E49" s="211">
        <f t="shared" si="3"/>
        <v>84</v>
      </c>
      <c r="F49" s="185">
        <f t="shared" si="3"/>
        <v>32</v>
      </c>
      <c r="G49" s="211">
        <f t="shared" si="3"/>
        <v>5</v>
      </c>
      <c r="H49" s="185">
        <f t="shared" si="3"/>
        <v>2391</v>
      </c>
      <c r="I49" s="186">
        <f t="shared" si="3"/>
        <v>513</v>
      </c>
      <c r="J49" s="193">
        <v>36</v>
      </c>
      <c r="K49" s="188">
        <v>1</v>
      </c>
      <c r="L49" s="188">
        <v>0</v>
      </c>
      <c r="M49" s="212">
        <v>0</v>
      </c>
      <c r="N49" s="188">
        <v>0</v>
      </c>
      <c r="O49" s="212">
        <v>0</v>
      </c>
      <c r="P49" s="188">
        <v>36</v>
      </c>
      <c r="Q49" s="212">
        <v>1</v>
      </c>
      <c r="R49" s="194">
        <v>1170</v>
      </c>
      <c r="S49" s="188">
        <v>140</v>
      </c>
      <c r="T49" s="188">
        <v>327</v>
      </c>
      <c r="U49" s="212">
        <v>25</v>
      </c>
      <c r="V49" s="188">
        <v>17</v>
      </c>
      <c r="W49" s="212">
        <v>2</v>
      </c>
      <c r="X49" s="188">
        <v>826</v>
      </c>
      <c r="Y49" s="212">
        <v>113</v>
      </c>
      <c r="Z49" s="194">
        <v>832</v>
      </c>
      <c r="AA49" s="188">
        <v>174</v>
      </c>
      <c r="AB49" s="188">
        <v>167</v>
      </c>
      <c r="AC49" s="212">
        <v>22</v>
      </c>
      <c r="AD49" s="188">
        <v>8</v>
      </c>
      <c r="AE49" s="212">
        <v>1</v>
      </c>
      <c r="AF49" s="188">
        <v>657</v>
      </c>
      <c r="AG49" s="212">
        <v>151</v>
      </c>
      <c r="AH49" s="194">
        <v>738</v>
      </c>
      <c r="AI49" s="188">
        <v>193</v>
      </c>
      <c r="AJ49" s="188">
        <v>164</v>
      </c>
      <c r="AK49" s="212">
        <v>35</v>
      </c>
      <c r="AL49" s="188">
        <v>5</v>
      </c>
      <c r="AM49" s="212">
        <v>2</v>
      </c>
      <c r="AN49" s="188">
        <v>569</v>
      </c>
      <c r="AO49" s="212">
        <v>156</v>
      </c>
      <c r="AP49" s="194">
        <v>321</v>
      </c>
      <c r="AQ49" s="188">
        <v>94</v>
      </c>
      <c r="AR49" s="188">
        <v>16</v>
      </c>
      <c r="AS49" s="212">
        <v>2</v>
      </c>
      <c r="AT49" s="188">
        <v>2</v>
      </c>
      <c r="AU49" s="212">
        <v>0</v>
      </c>
      <c r="AV49" s="188">
        <v>303</v>
      </c>
      <c r="AW49" s="213">
        <v>92</v>
      </c>
    </row>
    <row r="50" spans="1:49" x14ac:dyDescent="0.25">
      <c r="A50" s="145" t="s">
        <v>33</v>
      </c>
      <c r="B50" s="192">
        <f t="shared" si="3"/>
        <v>5005</v>
      </c>
      <c r="C50" s="185">
        <f t="shared" si="3"/>
        <v>881</v>
      </c>
      <c r="D50" s="185">
        <f t="shared" si="3"/>
        <v>1638</v>
      </c>
      <c r="E50" s="214">
        <f t="shared" si="3"/>
        <v>200</v>
      </c>
      <c r="F50" s="185">
        <f t="shared" si="3"/>
        <v>64</v>
      </c>
      <c r="G50" s="214">
        <f t="shared" si="3"/>
        <v>8</v>
      </c>
      <c r="H50" s="185">
        <f t="shared" si="3"/>
        <v>3303</v>
      </c>
      <c r="I50" s="215">
        <f t="shared" si="3"/>
        <v>673</v>
      </c>
      <c r="J50" s="193">
        <v>39</v>
      </c>
      <c r="K50" s="188">
        <v>3</v>
      </c>
      <c r="L50" s="188">
        <v>1</v>
      </c>
      <c r="M50" s="216">
        <v>0</v>
      </c>
      <c r="N50" s="188">
        <v>0</v>
      </c>
      <c r="O50" s="216">
        <v>0</v>
      </c>
      <c r="P50" s="188">
        <v>38</v>
      </c>
      <c r="Q50" s="216">
        <v>3</v>
      </c>
      <c r="R50" s="194">
        <v>2092</v>
      </c>
      <c r="S50" s="188">
        <v>217</v>
      </c>
      <c r="T50" s="188">
        <v>801</v>
      </c>
      <c r="U50" s="216">
        <v>57</v>
      </c>
      <c r="V50" s="188">
        <v>30</v>
      </c>
      <c r="W50" s="216">
        <v>3</v>
      </c>
      <c r="X50" s="188">
        <v>1261</v>
      </c>
      <c r="Y50" s="216">
        <v>157</v>
      </c>
      <c r="Z50" s="194">
        <v>1395</v>
      </c>
      <c r="AA50" s="188">
        <v>273</v>
      </c>
      <c r="AB50" s="188">
        <v>442</v>
      </c>
      <c r="AC50" s="216">
        <v>63</v>
      </c>
      <c r="AD50" s="188">
        <v>18</v>
      </c>
      <c r="AE50" s="216">
        <v>2</v>
      </c>
      <c r="AF50" s="188">
        <v>935</v>
      </c>
      <c r="AG50" s="216">
        <v>208</v>
      </c>
      <c r="AH50" s="194">
        <v>1116</v>
      </c>
      <c r="AI50" s="188">
        <v>273</v>
      </c>
      <c r="AJ50" s="188">
        <v>368</v>
      </c>
      <c r="AK50" s="216">
        <v>73</v>
      </c>
      <c r="AL50" s="188">
        <v>15</v>
      </c>
      <c r="AM50" s="216">
        <v>3</v>
      </c>
      <c r="AN50" s="188">
        <v>733</v>
      </c>
      <c r="AO50" s="216">
        <v>197</v>
      </c>
      <c r="AP50" s="194">
        <v>363</v>
      </c>
      <c r="AQ50" s="188">
        <v>115</v>
      </c>
      <c r="AR50" s="188">
        <v>26</v>
      </c>
      <c r="AS50" s="216">
        <v>7</v>
      </c>
      <c r="AT50" s="188">
        <v>1</v>
      </c>
      <c r="AU50" s="216">
        <v>0</v>
      </c>
      <c r="AV50" s="188">
        <v>336</v>
      </c>
      <c r="AW50" s="217">
        <v>108</v>
      </c>
    </row>
    <row r="51" spans="1:49" x14ac:dyDescent="0.25">
      <c r="A51" s="145" t="s">
        <v>34</v>
      </c>
      <c r="B51" s="192">
        <f t="shared" si="3"/>
        <v>5743</v>
      </c>
      <c r="C51" s="185">
        <f t="shared" si="3"/>
        <v>1065</v>
      </c>
      <c r="D51" s="185">
        <f t="shared" si="3"/>
        <v>1922</v>
      </c>
      <c r="E51" s="211">
        <f t="shared" si="3"/>
        <v>256</v>
      </c>
      <c r="F51" s="185">
        <f t="shared" si="3"/>
        <v>54</v>
      </c>
      <c r="G51" s="211">
        <f t="shared" si="3"/>
        <v>7</v>
      </c>
      <c r="H51" s="185">
        <f t="shared" si="3"/>
        <v>3767</v>
      </c>
      <c r="I51" s="186">
        <f t="shared" si="3"/>
        <v>802</v>
      </c>
      <c r="J51" s="193">
        <v>39</v>
      </c>
      <c r="K51" s="188">
        <v>5</v>
      </c>
      <c r="L51" s="188">
        <v>1</v>
      </c>
      <c r="M51" s="212">
        <v>0</v>
      </c>
      <c r="N51" s="188">
        <v>0</v>
      </c>
      <c r="O51" s="212">
        <v>0</v>
      </c>
      <c r="P51" s="188">
        <v>38</v>
      </c>
      <c r="Q51" s="212">
        <v>5</v>
      </c>
      <c r="R51" s="194">
        <v>2434</v>
      </c>
      <c r="S51" s="188">
        <v>270</v>
      </c>
      <c r="T51" s="188">
        <v>882</v>
      </c>
      <c r="U51" s="212">
        <v>70</v>
      </c>
      <c r="V51" s="188">
        <v>30</v>
      </c>
      <c r="W51" s="212">
        <v>3</v>
      </c>
      <c r="X51" s="188">
        <v>1522</v>
      </c>
      <c r="Y51" s="212">
        <v>197</v>
      </c>
      <c r="Z51" s="194">
        <v>1646</v>
      </c>
      <c r="AA51" s="188">
        <v>317</v>
      </c>
      <c r="AB51" s="188">
        <v>577</v>
      </c>
      <c r="AC51" s="212">
        <v>74</v>
      </c>
      <c r="AD51" s="188">
        <v>10</v>
      </c>
      <c r="AE51" s="212">
        <v>1</v>
      </c>
      <c r="AF51" s="188">
        <v>1059</v>
      </c>
      <c r="AG51" s="212">
        <v>242</v>
      </c>
      <c r="AH51" s="194">
        <v>1294</v>
      </c>
      <c r="AI51" s="188">
        <v>343</v>
      </c>
      <c r="AJ51" s="188">
        <v>420</v>
      </c>
      <c r="AK51" s="212">
        <v>97</v>
      </c>
      <c r="AL51" s="188">
        <v>14</v>
      </c>
      <c r="AM51" s="212">
        <v>3</v>
      </c>
      <c r="AN51" s="188">
        <v>860</v>
      </c>
      <c r="AO51" s="212">
        <v>243</v>
      </c>
      <c r="AP51" s="194">
        <v>330</v>
      </c>
      <c r="AQ51" s="188">
        <v>130</v>
      </c>
      <c r="AR51" s="188">
        <v>42</v>
      </c>
      <c r="AS51" s="212">
        <v>15</v>
      </c>
      <c r="AT51" s="188">
        <v>0</v>
      </c>
      <c r="AU51" s="212">
        <v>0</v>
      </c>
      <c r="AV51" s="188">
        <v>288</v>
      </c>
      <c r="AW51" s="213">
        <v>115</v>
      </c>
    </row>
    <row r="52" spans="1:49" x14ac:dyDescent="0.25">
      <c r="A52" s="145" t="s">
        <v>35</v>
      </c>
      <c r="B52" s="192">
        <f t="shared" si="3"/>
        <v>6516</v>
      </c>
      <c r="C52" s="185">
        <f t="shared" si="3"/>
        <v>1258</v>
      </c>
      <c r="D52" s="185">
        <f t="shared" si="3"/>
        <v>2329</v>
      </c>
      <c r="E52" s="211">
        <f t="shared" si="3"/>
        <v>328</v>
      </c>
      <c r="F52" s="185">
        <f t="shared" si="3"/>
        <v>60</v>
      </c>
      <c r="G52" s="211">
        <f t="shared" si="3"/>
        <v>8</v>
      </c>
      <c r="H52" s="185">
        <f t="shared" si="3"/>
        <v>4127</v>
      </c>
      <c r="I52" s="186">
        <f t="shared" si="3"/>
        <v>922</v>
      </c>
      <c r="J52" s="193">
        <v>41</v>
      </c>
      <c r="K52" s="188">
        <v>7</v>
      </c>
      <c r="L52" s="188">
        <v>3</v>
      </c>
      <c r="M52" s="212">
        <v>0</v>
      </c>
      <c r="N52" s="188">
        <v>0</v>
      </c>
      <c r="O52" s="212">
        <v>0</v>
      </c>
      <c r="P52" s="188">
        <v>38</v>
      </c>
      <c r="Q52" s="212">
        <v>7</v>
      </c>
      <c r="R52" s="194">
        <v>2828</v>
      </c>
      <c r="S52" s="188">
        <v>311</v>
      </c>
      <c r="T52" s="188">
        <v>1051</v>
      </c>
      <c r="U52" s="212">
        <v>81</v>
      </c>
      <c r="V52" s="188">
        <v>31</v>
      </c>
      <c r="W52" s="212">
        <v>3</v>
      </c>
      <c r="X52" s="188">
        <v>1746</v>
      </c>
      <c r="Y52" s="212">
        <v>227</v>
      </c>
      <c r="Z52" s="194">
        <v>1767</v>
      </c>
      <c r="AA52" s="188">
        <v>357</v>
      </c>
      <c r="AB52" s="188">
        <v>683</v>
      </c>
      <c r="AC52" s="212">
        <v>101</v>
      </c>
      <c r="AD52" s="188">
        <v>14</v>
      </c>
      <c r="AE52" s="212">
        <v>2</v>
      </c>
      <c r="AF52" s="188">
        <v>1070</v>
      </c>
      <c r="AG52" s="212">
        <v>254</v>
      </c>
      <c r="AH52" s="194">
        <v>1463</v>
      </c>
      <c r="AI52" s="188">
        <v>420</v>
      </c>
      <c r="AJ52" s="188">
        <v>534</v>
      </c>
      <c r="AK52" s="212">
        <v>130</v>
      </c>
      <c r="AL52" s="188">
        <v>15</v>
      </c>
      <c r="AM52" s="212">
        <v>3</v>
      </c>
      <c r="AN52" s="188">
        <v>914</v>
      </c>
      <c r="AO52" s="212">
        <v>287</v>
      </c>
      <c r="AP52" s="194">
        <v>417</v>
      </c>
      <c r="AQ52" s="188">
        <v>163</v>
      </c>
      <c r="AR52" s="188">
        <v>58</v>
      </c>
      <c r="AS52" s="212">
        <v>16</v>
      </c>
      <c r="AT52" s="188">
        <v>0</v>
      </c>
      <c r="AU52" s="212">
        <v>0</v>
      </c>
      <c r="AV52" s="188">
        <v>359</v>
      </c>
      <c r="AW52" s="213">
        <v>147</v>
      </c>
    </row>
    <row r="53" spans="1:49" x14ac:dyDescent="0.25">
      <c r="A53" s="145" t="s">
        <v>36</v>
      </c>
      <c r="B53" s="192">
        <f t="shared" si="3"/>
        <v>6689</v>
      </c>
      <c r="C53" s="185">
        <f t="shared" si="3"/>
        <v>1339</v>
      </c>
      <c r="D53" s="185">
        <f t="shared" si="3"/>
        <v>2444</v>
      </c>
      <c r="E53" s="211">
        <f t="shared" si="3"/>
        <v>343</v>
      </c>
      <c r="F53" s="185">
        <f t="shared" si="3"/>
        <v>68</v>
      </c>
      <c r="G53" s="211">
        <f t="shared" si="3"/>
        <v>10</v>
      </c>
      <c r="H53" s="185">
        <f t="shared" si="3"/>
        <v>4177</v>
      </c>
      <c r="I53" s="186">
        <f t="shared" si="3"/>
        <v>986</v>
      </c>
      <c r="J53" s="193">
        <v>44</v>
      </c>
      <c r="K53" s="188">
        <v>6</v>
      </c>
      <c r="L53" s="188">
        <v>3</v>
      </c>
      <c r="M53" s="212">
        <v>0</v>
      </c>
      <c r="N53" s="188">
        <v>0</v>
      </c>
      <c r="O53" s="212">
        <v>0</v>
      </c>
      <c r="P53" s="188">
        <v>41</v>
      </c>
      <c r="Q53" s="212">
        <v>6</v>
      </c>
      <c r="R53" s="194">
        <v>2996</v>
      </c>
      <c r="S53" s="188">
        <v>350</v>
      </c>
      <c r="T53" s="188">
        <v>1148</v>
      </c>
      <c r="U53" s="212">
        <v>93</v>
      </c>
      <c r="V53" s="188">
        <v>37</v>
      </c>
      <c r="W53" s="212">
        <v>6</v>
      </c>
      <c r="X53" s="188">
        <v>1811</v>
      </c>
      <c r="Y53" s="212">
        <v>251</v>
      </c>
      <c r="Z53" s="194">
        <v>1806</v>
      </c>
      <c r="AA53" s="188">
        <v>394</v>
      </c>
      <c r="AB53" s="188">
        <v>717</v>
      </c>
      <c r="AC53" s="212">
        <v>120</v>
      </c>
      <c r="AD53" s="188">
        <v>16</v>
      </c>
      <c r="AE53" s="212">
        <v>1</v>
      </c>
      <c r="AF53" s="188">
        <v>1073</v>
      </c>
      <c r="AG53" s="212">
        <v>273</v>
      </c>
      <c r="AH53" s="194">
        <v>1446</v>
      </c>
      <c r="AI53" s="188">
        <v>437</v>
      </c>
      <c r="AJ53" s="188">
        <v>503</v>
      </c>
      <c r="AK53" s="212">
        <v>111</v>
      </c>
      <c r="AL53" s="188">
        <v>14</v>
      </c>
      <c r="AM53" s="212">
        <v>3</v>
      </c>
      <c r="AN53" s="188">
        <v>929</v>
      </c>
      <c r="AO53" s="212">
        <v>323</v>
      </c>
      <c r="AP53" s="194">
        <v>397</v>
      </c>
      <c r="AQ53" s="188">
        <v>152</v>
      </c>
      <c r="AR53" s="188">
        <v>73</v>
      </c>
      <c r="AS53" s="212">
        <v>19</v>
      </c>
      <c r="AT53" s="188">
        <v>1</v>
      </c>
      <c r="AU53" s="212">
        <v>0</v>
      </c>
      <c r="AV53" s="188">
        <v>323</v>
      </c>
      <c r="AW53" s="213">
        <v>133</v>
      </c>
    </row>
    <row r="54" spans="1:49" x14ac:dyDescent="0.25">
      <c r="A54" s="145" t="s">
        <v>37</v>
      </c>
      <c r="B54" s="192">
        <f t="shared" si="3"/>
        <v>7436</v>
      </c>
      <c r="C54" s="185">
        <f t="shared" si="3"/>
        <v>1531</v>
      </c>
      <c r="D54" s="185">
        <f t="shared" si="3"/>
        <v>2563</v>
      </c>
      <c r="E54" s="211">
        <f t="shared" si="3"/>
        <v>378</v>
      </c>
      <c r="F54" s="185">
        <f t="shared" si="3"/>
        <v>50</v>
      </c>
      <c r="G54" s="211">
        <f t="shared" si="3"/>
        <v>8</v>
      </c>
      <c r="H54" s="185">
        <f t="shared" si="3"/>
        <v>4823</v>
      </c>
      <c r="I54" s="186">
        <f t="shared" ref="I54:I59" si="4">Q54+Y54+AG54+AO54+AW54</f>
        <v>1145</v>
      </c>
      <c r="J54" s="193">
        <v>43</v>
      </c>
      <c r="K54" s="188">
        <v>5</v>
      </c>
      <c r="L54" s="188">
        <v>3</v>
      </c>
      <c r="M54" s="212">
        <v>0</v>
      </c>
      <c r="N54" s="188">
        <v>0</v>
      </c>
      <c r="O54" s="212">
        <v>0</v>
      </c>
      <c r="P54" s="188">
        <v>40</v>
      </c>
      <c r="Q54" s="212">
        <v>5</v>
      </c>
      <c r="R54" s="194">
        <v>3399</v>
      </c>
      <c r="S54" s="188">
        <v>411</v>
      </c>
      <c r="T54" s="188">
        <v>1245</v>
      </c>
      <c r="U54" s="212">
        <v>113</v>
      </c>
      <c r="V54" s="188">
        <v>28</v>
      </c>
      <c r="W54" s="212">
        <v>4</v>
      </c>
      <c r="X54" s="188">
        <v>2126</v>
      </c>
      <c r="Y54" s="212">
        <v>294</v>
      </c>
      <c r="Z54" s="194">
        <v>1983</v>
      </c>
      <c r="AA54" s="188">
        <v>435</v>
      </c>
      <c r="AB54" s="188">
        <v>748</v>
      </c>
      <c r="AC54" s="212">
        <v>133</v>
      </c>
      <c r="AD54" s="188">
        <v>13</v>
      </c>
      <c r="AE54" s="212">
        <v>1</v>
      </c>
      <c r="AF54" s="188">
        <v>1222</v>
      </c>
      <c r="AG54" s="212">
        <v>301</v>
      </c>
      <c r="AH54" s="194">
        <v>2011</v>
      </c>
      <c r="AI54" s="188">
        <v>680</v>
      </c>
      <c r="AJ54" s="188">
        <v>567</v>
      </c>
      <c r="AK54" s="212">
        <v>132</v>
      </c>
      <c r="AL54" s="188">
        <v>9</v>
      </c>
      <c r="AM54" s="212">
        <v>3</v>
      </c>
      <c r="AN54" s="188">
        <v>1435</v>
      </c>
      <c r="AO54" s="212">
        <v>545</v>
      </c>
      <c r="AP54" s="194">
        <v>0</v>
      </c>
      <c r="AQ54" s="188">
        <v>0</v>
      </c>
      <c r="AR54" s="188">
        <v>0</v>
      </c>
      <c r="AS54" s="212">
        <v>0</v>
      </c>
      <c r="AT54" s="188">
        <v>0</v>
      </c>
      <c r="AU54" s="212">
        <v>0</v>
      </c>
      <c r="AV54" s="188">
        <v>0</v>
      </c>
      <c r="AW54" s="213">
        <v>0</v>
      </c>
    </row>
    <row r="55" spans="1:49" x14ac:dyDescent="0.3">
      <c r="A55" s="271" t="s">
        <v>45</v>
      </c>
      <c r="B55" s="218">
        <f t="shared" ref="B55:H58" si="5">J55+R55+Z55+AH55+AP55</f>
        <v>7677</v>
      </c>
      <c r="C55" s="211">
        <f t="shared" si="5"/>
        <v>1635</v>
      </c>
      <c r="D55" s="211">
        <f t="shared" si="5"/>
        <v>2748</v>
      </c>
      <c r="E55" s="211">
        <f t="shared" si="5"/>
        <v>424</v>
      </c>
      <c r="F55" s="211">
        <f t="shared" si="5"/>
        <v>53</v>
      </c>
      <c r="G55" s="211">
        <f t="shared" si="5"/>
        <v>9</v>
      </c>
      <c r="H55" s="211">
        <f t="shared" si="5"/>
        <v>4876</v>
      </c>
      <c r="I55" s="186">
        <f t="shared" si="4"/>
        <v>1202</v>
      </c>
      <c r="J55" s="219">
        <v>39</v>
      </c>
      <c r="K55" s="212">
        <v>6</v>
      </c>
      <c r="L55" s="212">
        <v>3</v>
      </c>
      <c r="M55" s="212">
        <v>1</v>
      </c>
      <c r="N55" s="212">
        <v>0</v>
      </c>
      <c r="O55" s="212">
        <v>0</v>
      </c>
      <c r="P55" s="212">
        <v>36</v>
      </c>
      <c r="Q55" s="212">
        <v>5</v>
      </c>
      <c r="R55" s="220">
        <v>3666</v>
      </c>
      <c r="S55" s="212">
        <v>488</v>
      </c>
      <c r="T55" s="212">
        <v>1414</v>
      </c>
      <c r="U55" s="212">
        <v>143</v>
      </c>
      <c r="V55" s="212">
        <v>29</v>
      </c>
      <c r="W55" s="212">
        <v>4</v>
      </c>
      <c r="X55" s="212">
        <v>2223</v>
      </c>
      <c r="Y55" s="212">
        <v>341</v>
      </c>
      <c r="Z55" s="220">
        <v>1970</v>
      </c>
      <c r="AA55" s="212">
        <v>468</v>
      </c>
      <c r="AB55" s="212">
        <v>747</v>
      </c>
      <c r="AC55" s="212">
        <v>147</v>
      </c>
      <c r="AD55" s="212">
        <v>17</v>
      </c>
      <c r="AE55" s="212">
        <v>3</v>
      </c>
      <c r="AF55" s="212">
        <v>1206</v>
      </c>
      <c r="AG55" s="212">
        <v>318</v>
      </c>
      <c r="AH55" s="220">
        <v>2002</v>
      </c>
      <c r="AI55" s="212">
        <v>673</v>
      </c>
      <c r="AJ55" s="212">
        <v>584</v>
      </c>
      <c r="AK55" s="212">
        <v>133</v>
      </c>
      <c r="AL55" s="212">
        <v>7</v>
      </c>
      <c r="AM55" s="212">
        <v>2</v>
      </c>
      <c r="AN55" s="212">
        <v>1411</v>
      </c>
      <c r="AO55" s="212">
        <v>538</v>
      </c>
      <c r="AP55" s="220">
        <v>0</v>
      </c>
      <c r="AQ55" s="212">
        <v>0</v>
      </c>
      <c r="AR55" s="212">
        <v>0</v>
      </c>
      <c r="AS55" s="212">
        <v>0</v>
      </c>
      <c r="AT55" s="212">
        <v>0</v>
      </c>
      <c r="AU55" s="212">
        <v>0</v>
      </c>
      <c r="AV55" s="212">
        <v>0</v>
      </c>
      <c r="AW55" s="213">
        <v>0</v>
      </c>
    </row>
    <row r="56" spans="1:49" x14ac:dyDescent="0.3">
      <c r="A56" s="272">
        <v>2015</v>
      </c>
      <c r="B56" s="221">
        <f t="shared" ref="B56:H56" si="6">J56+R56+Z56+AH56+AP56</f>
        <v>8551</v>
      </c>
      <c r="C56" s="222">
        <f t="shared" si="6"/>
        <v>1840</v>
      </c>
      <c r="D56" s="222">
        <f t="shared" si="6"/>
        <v>2842</v>
      </c>
      <c r="E56" s="222">
        <f t="shared" si="6"/>
        <v>456</v>
      </c>
      <c r="F56" s="222">
        <f t="shared" si="6"/>
        <v>50</v>
      </c>
      <c r="G56" s="222">
        <f t="shared" si="6"/>
        <v>9</v>
      </c>
      <c r="H56" s="222">
        <f t="shared" si="6"/>
        <v>5659</v>
      </c>
      <c r="I56" s="197">
        <f t="shared" si="4"/>
        <v>1375</v>
      </c>
      <c r="J56" s="223">
        <v>43</v>
      </c>
      <c r="K56" s="224">
        <v>5</v>
      </c>
      <c r="L56" s="224">
        <v>2</v>
      </c>
      <c r="M56" s="224">
        <v>1</v>
      </c>
      <c r="N56" s="224">
        <v>0</v>
      </c>
      <c r="O56" s="224">
        <v>0</v>
      </c>
      <c r="P56" s="224">
        <v>41</v>
      </c>
      <c r="Q56" s="224">
        <v>4</v>
      </c>
      <c r="R56" s="225">
        <v>4323</v>
      </c>
      <c r="S56" s="224">
        <v>575</v>
      </c>
      <c r="T56" s="224">
        <v>1526</v>
      </c>
      <c r="U56" s="224">
        <v>152</v>
      </c>
      <c r="V56" s="224">
        <v>27</v>
      </c>
      <c r="W56" s="224">
        <v>4</v>
      </c>
      <c r="X56" s="224">
        <v>2770</v>
      </c>
      <c r="Y56" s="224">
        <v>419</v>
      </c>
      <c r="Z56" s="225">
        <v>2119</v>
      </c>
      <c r="AA56" s="224">
        <v>526</v>
      </c>
      <c r="AB56" s="224">
        <v>716</v>
      </c>
      <c r="AC56" s="224">
        <v>154</v>
      </c>
      <c r="AD56" s="224">
        <v>19</v>
      </c>
      <c r="AE56" s="224">
        <v>4</v>
      </c>
      <c r="AF56" s="224">
        <v>1384</v>
      </c>
      <c r="AG56" s="224">
        <v>368</v>
      </c>
      <c r="AH56" s="225">
        <v>2066</v>
      </c>
      <c r="AI56" s="224">
        <v>734</v>
      </c>
      <c r="AJ56" s="224">
        <v>598</v>
      </c>
      <c r="AK56" s="224">
        <v>149</v>
      </c>
      <c r="AL56" s="224">
        <v>4</v>
      </c>
      <c r="AM56" s="224">
        <v>1</v>
      </c>
      <c r="AN56" s="224">
        <v>1464</v>
      </c>
      <c r="AO56" s="224">
        <v>584</v>
      </c>
      <c r="AP56" s="225">
        <v>0</v>
      </c>
      <c r="AQ56" s="224">
        <v>0</v>
      </c>
      <c r="AR56" s="224">
        <v>0</v>
      </c>
      <c r="AS56" s="224">
        <v>0</v>
      </c>
      <c r="AT56" s="224">
        <v>0</v>
      </c>
      <c r="AU56" s="224">
        <v>0</v>
      </c>
      <c r="AV56" s="224">
        <v>0</v>
      </c>
      <c r="AW56" s="226">
        <v>0</v>
      </c>
    </row>
    <row r="57" spans="1:49" x14ac:dyDescent="0.3">
      <c r="A57" s="273">
        <v>2016</v>
      </c>
      <c r="B57" s="221">
        <f t="shared" ref="B57:H57" si="7">J57+R57+Z57+AH57+AP57</f>
        <v>8964</v>
      </c>
      <c r="C57" s="222">
        <f t="shared" si="7"/>
        <v>1904</v>
      </c>
      <c r="D57" s="222">
        <f t="shared" si="7"/>
        <v>3089</v>
      </c>
      <c r="E57" s="222">
        <f t="shared" si="7"/>
        <v>498</v>
      </c>
      <c r="F57" s="222">
        <f t="shared" si="7"/>
        <v>49</v>
      </c>
      <c r="G57" s="222">
        <f t="shared" si="7"/>
        <v>9</v>
      </c>
      <c r="H57" s="222">
        <f t="shared" si="7"/>
        <v>5826</v>
      </c>
      <c r="I57" s="197">
        <f t="shared" si="4"/>
        <v>1397</v>
      </c>
      <c r="J57" s="223">
        <v>41</v>
      </c>
      <c r="K57" s="224">
        <v>6</v>
      </c>
      <c r="L57" s="224">
        <v>2</v>
      </c>
      <c r="M57" s="224">
        <v>1</v>
      </c>
      <c r="N57" s="224">
        <v>0</v>
      </c>
      <c r="O57" s="224">
        <v>0</v>
      </c>
      <c r="P57" s="224">
        <v>39</v>
      </c>
      <c r="Q57" s="224">
        <v>5</v>
      </c>
      <c r="R57" s="225">
        <v>4688</v>
      </c>
      <c r="S57" s="224">
        <v>631</v>
      </c>
      <c r="T57" s="224">
        <v>1725</v>
      </c>
      <c r="U57" s="224">
        <v>177</v>
      </c>
      <c r="V57" s="224">
        <v>29</v>
      </c>
      <c r="W57" s="224">
        <v>5</v>
      </c>
      <c r="X57" s="224">
        <v>2934</v>
      </c>
      <c r="Y57" s="224">
        <v>449</v>
      </c>
      <c r="Z57" s="225">
        <v>2183</v>
      </c>
      <c r="AA57" s="224">
        <v>534</v>
      </c>
      <c r="AB57" s="224">
        <v>747</v>
      </c>
      <c r="AC57" s="224">
        <v>166</v>
      </c>
      <c r="AD57" s="224">
        <v>18</v>
      </c>
      <c r="AE57" s="224">
        <v>4</v>
      </c>
      <c r="AF57" s="224">
        <v>1418</v>
      </c>
      <c r="AG57" s="224">
        <v>364</v>
      </c>
      <c r="AH57" s="225">
        <v>2052</v>
      </c>
      <c r="AI57" s="224">
        <v>733</v>
      </c>
      <c r="AJ57" s="224">
        <v>615</v>
      </c>
      <c r="AK57" s="224">
        <v>154</v>
      </c>
      <c r="AL57" s="224">
        <v>2</v>
      </c>
      <c r="AM57" s="224">
        <v>0</v>
      </c>
      <c r="AN57" s="224">
        <v>1435</v>
      </c>
      <c r="AO57" s="224">
        <v>579</v>
      </c>
      <c r="AP57" s="225">
        <v>0</v>
      </c>
      <c r="AQ57" s="224">
        <v>0</v>
      </c>
      <c r="AR57" s="224">
        <v>0</v>
      </c>
      <c r="AS57" s="224">
        <v>0</v>
      </c>
      <c r="AT57" s="224">
        <v>0</v>
      </c>
      <c r="AU57" s="224">
        <v>0</v>
      </c>
      <c r="AV57" s="224">
        <v>0</v>
      </c>
      <c r="AW57" s="226">
        <v>0</v>
      </c>
    </row>
    <row r="58" spans="1:49" x14ac:dyDescent="0.3">
      <c r="A58" s="273">
        <v>2017</v>
      </c>
      <c r="B58" s="221">
        <f t="shared" si="5"/>
        <v>8027</v>
      </c>
      <c r="C58" s="222">
        <f t="shared" si="5"/>
        <v>1683</v>
      </c>
      <c r="D58" s="222">
        <f t="shared" si="5"/>
        <v>2616</v>
      </c>
      <c r="E58" s="222">
        <f t="shared" si="5"/>
        <v>426</v>
      </c>
      <c r="F58" s="222">
        <f t="shared" si="5"/>
        <v>47</v>
      </c>
      <c r="G58" s="222">
        <f t="shared" si="5"/>
        <v>9</v>
      </c>
      <c r="H58" s="222">
        <f t="shared" si="5"/>
        <v>5364</v>
      </c>
      <c r="I58" s="197">
        <f t="shared" si="4"/>
        <v>1248</v>
      </c>
      <c r="J58" s="223">
        <v>42</v>
      </c>
      <c r="K58" s="224">
        <v>5</v>
      </c>
      <c r="L58" s="224">
        <v>2</v>
      </c>
      <c r="M58" s="224">
        <v>0</v>
      </c>
      <c r="N58" s="224">
        <v>0</v>
      </c>
      <c r="O58" s="224">
        <v>0</v>
      </c>
      <c r="P58" s="224">
        <v>40</v>
      </c>
      <c r="Q58" s="224">
        <v>5</v>
      </c>
      <c r="R58" s="225">
        <v>4174</v>
      </c>
      <c r="S58" s="224">
        <v>539</v>
      </c>
      <c r="T58" s="224">
        <v>1433</v>
      </c>
      <c r="U58" s="224">
        <v>158</v>
      </c>
      <c r="V58" s="224">
        <v>30</v>
      </c>
      <c r="W58" s="224">
        <v>5</v>
      </c>
      <c r="X58" s="224">
        <v>2711</v>
      </c>
      <c r="Y58" s="224">
        <v>376</v>
      </c>
      <c r="Z58" s="225">
        <v>1997</v>
      </c>
      <c r="AA58" s="224">
        <v>480</v>
      </c>
      <c r="AB58" s="224">
        <v>646</v>
      </c>
      <c r="AC58" s="224">
        <v>126</v>
      </c>
      <c r="AD58" s="224">
        <v>15</v>
      </c>
      <c r="AE58" s="224">
        <v>4</v>
      </c>
      <c r="AF58" s="224">
        <v>1336</v>
      </c>
      <c r="AG58" s="224">
        <v>350</v>
      </c>
      <c r="AH58" s="225">
        <v>1814</v>
      </c>
      <c r="AI58" s="224">
        <v>659</v>
      </c>
      <c r="AJ58" s="224">
        <v>535</v>
      </c>
      <c r="AK58" s="224">
        <v>142</v>
      </c>
      <c r="AL58" s="224">
        <v>2</v>
      </c>
      <c r="AM58" s="224">
        <v>0</v>
      </c>
      <c r="AN58" s="224">
        <v>1277</v>
      </c>
      <c r="AO58" s="224">
        <v>517</v>
      </c>
      <c r="AP58" s="225">
        <v>0</v>
      </c>
      <c r="AQ58" s="224">
        <v>0</v>
      </c>
      <c r="AR58" s="224">
        <v>0</v>
      </c>
      <c r="AS58" s="224">
        <v>0</v>
      </c>
      <c r="AT58" s="224">
        <v>0</v>
      </c>
      <c r="AU58" s="224">
        <v>0</v>
      </c>
      <c r="AV58" s="224">
        <v>0</v>
      </c>
      <c r="AW58" s="226">
        <v>0</v>
      </c>
    </row>
    <row r="59" spans="1:49" x14ac:dyDescent="0.3">
      <c r="A59" s="273">
        <v>2018</v>
      </c>
      <c r="B59" s="221">
        <f t="shared" ref="B59" si="8">J59+R59+Z59+AH59+AP59</f>
        <v>7575</v>
      </c>
      <c r="C59" s="222">
        <f t="shared" ref="C59" si="9">K59+S59+AA59+AI59+AQ59</f>
        <v>1646</v>
      </c>
      <c r="D59" s="222">
        <f t="shared" ref="D59" si="10">L59+T59+AB59+AJ59+AR59</f>
        <v>2322</v>
      </c>
      <c r="E59" s="222">
        <f t="shared" ref="E59" si="11">M59+U59+AC59+AK59+AS59</f>
        <v>376</v>
      </c>
      <c r="F59" s="222">
        <f t="shared" ref="F59" si="12">N59+V59+AD59+AL59+AT59</f>
        <v>51</v>
      </c>
      <c r="G59" s="222">
        <f t="shared" ref="G59" si="13">O59+W59+AE59+AM59+AU59</f>
        <v>9</v>
      </c>
      <c r="H59" s="222">
        <f t="shared" ref="H59" si="14">P59+X59+AF59+AN59+AV59</f>
        <v>5202</v>
      </c>
      <c r="I59" s="197">
        <f t="shared" si="4"/>
        <v>1261</v>
      </c>
      <c r="J59" s="223">
        <v>40</v>
      </c>
      <c r="K59" s="224">
        <v>7</v>
      </c>
      <c r="L59" s="224">
        <v>2</v>
      </c>
      <c r="M59" s="224">
        <v>1</v>
      </c>
      <c r="N59" s="224">
        <v>0</v>
      </c>
      <c r="O59" s="224">
        <v>0</v>
      </c>
      <c r="P59" s="224">
        <v>38</v>
      </c>
      <c r="Q59" s="224">
        <v>6</v>
      </c>
      <c r="R59" s="225">
        <v>4102</v>
      </c>
      <c r="S59" s="224">
        <v>551</v>
      </c>
      <c r="T59" s="224">
        <v>1339</v>
      </c>
      <c r="U59" s="224">
        <v>156</v>
      </c>
      <c r="V59" s="224">
        <v>34</v>
      </c>
      <c r="W59" s="224">
        <v>4</v>
      </c>
      <c r="X59" s="224">
        <v>2729</v>
      </c>
      <c r="Y59" s="224">
        <v>391</v>
      </c>
      <c r="Z59" s="225">
        <v>1788</v>
      </c>
      <c r="AA59" s="224">
        <v>464</v>
      </c>
      <c r="AB59" s="224">
        <v>557</v>
      </c>
      <c r="AC59" s="224">
        <v>107</v>
      </c>
      <c r="AD59" s="224">
        <v>13</v>
      </c>
      <c r="AE59" s="224">
        <v>4</v>
      </c>
      <c r="AF59" s="224">
        <v>1218</v>
      </c>
      <c r="AG59" s="224">
        <v>353</v>
      </c>
      <c r="AH59" s="225">
        <v>1645</v>
      </c>
      <c r="AI59" s="224">
        <v>624</v>
      </c>
      <c r="AJ59" s="224">
        <v>424</v>
      </c>
      <c r="AK59" s="224">
        <v>112</v>
      </c>
      <c r="AL59" s="224">
        <v>4</v>
      </c>
      <c r="AM59" s="224">
        <v>1</v>
      </c>
      <c r="AN59" s="224">
        <v>1217</v>
      </c>
      <c r="AO59" s="224">
        <v>511</v>
      </c>
      <c r="AP59" s="225">
        <v>0</v>
      </c>
      <c r="AQ59" s="224">
        <v>0</v>
      </c>
      <c r="AR59" s="224">
        <v>0</v>
      </c>
      <c r="AS59" s="224">
        <v>0</v>
      </c>
      <c r="AT59" s="224">
        <v>0</v>
      </c>
      <c r="AU59" s="224">
        <v>0</v>
      </c>
      <c r="AV59" s="224">
        <v>0</v>
      </c>
      <c r="AW59" s="226">
        <v>0</v>
      </c>
    </row>
    <row r="60" spans="1:49" x14ac:dyDescent="0.3">
      <c r="A60" s="273">
        <v>2019</v>
      </c>
      <c r="B60" s="221">
        <f t="shared" ref="B60" si="15">J60+R60+Z60+AH60+AP60</f>
        <v>7852</v>
      </c>
      <c r="C60" s="222">
        <f t="shared" ref="C60" si="16">K60+S60+AA60+AI60+AQ60</f>
        <v>1749</v>
      </c>
      <c r="D60" s="222">
        <f t="shared" ref="D60" si="17">L60+T60+AB60+AJ60+AR60</f>
        <v>2334</v>
      </c>
      <c r="E60" s="222">
        <f t="shared" ref="E60" si="18">M60+U60+AC60+AK60+AS60</f>
        <v>378</v>
      </c>
      <c r="F60" s="222">
        <f t="shared" ref="F60" si="19">N60+V60+AD60+AL60+AT60</f>
        <v>52</v>
      </c>
      <c r="G60" s="222">
        <f t="shared" ref="G60" si="20">O60+W60+AE60+AM60+AU60</f>
        <v>9</v>
      </c>
      <c r="H60" s="222">
        <f t="shared" ref="H60" si="21">P60+X60+AF60+AN60+AV60</f>
        <v>5466</v>
      </c>
      <c r="I60" s="197">
        <f t="shared" ref="I60" si="22">Q60+Y60+AG60+AO60+AW60</f>
        <v>1362</v>
      </c>
      <c r="J60" s="223">
        <v>42</v>
      </c>
      <c r="K60" s="224">
        <v>6</v>
      </c>
      <c r="L60" s="224">
        <v>2</v>
      </c>
      <c r="M60" s="224">
        <v>1</v>
      </c>
      <c r="N60" s="224">
        <v>0</v>
      </c>
      <c r="O60" s="224">
        <v>0</v>
      </c>
      <c r="P60" s="224">
        <v>40</v>
      </c>
      <c r="Q60" s="224">
        <v>5</v>
      </c>
      <c r="R60" s="225">
        <v>4378</v>
      </c>
      <c r="S60" s="224">
        <v>616</v>
      </c>
      <c r="T60" s="224">
        <v>1363</v>
      </c>
      <c r="U60" s="224">
        <v>155</v>
      </c>
      <c r="V60" s="224">
        <v>40</v>
      </c>
      <c r="W60" s="224">
        <v>6</v>
      </c>
      <c r="X60" s="224">
        <v>2975</v>
      </c>
      <c r="Y60" s="224">
        <v>455</v>
      </c>
      <c r="Z60" s="225">
        <v>1869</v>
      </c>
      <c r="AA60" s="224">
        <v>504</v>
      </c>
      <c r="AB60" s="224">
        <v>564</v>
      </c>
      <c r="AC60" s="224">
        <v>126</v>
      </c>
      <c r="AD60" s="224">
        <v>7</v>
      </c>
      <c r="AE60" s="224">
        <v>2</v>
      </c>
      <c r="AF60" s="224">
        <v>1298</v>
      </c>
      <c r="AG60" s="224">
        <v>376</v>
      </c>
      <c r="AH60" s="225">
        <v>1563</v>
      </c>
      <c r="AI60" s="224">
        <v>623</v>
      </c>
      <c r="AJ60" s="224">
        <v>405</v>
      </c>
      <c r="AK60" s="224">
        <v>96</v>
      </c>
      <c r="AL60" s="224">
        <v>5</v>
      </c>
      <c r="AM60" s="224">
        <v>1</v>
      </c>
      <c r="AN60" s="224">
        <v>1153</v>
      </c>
      <c r="AO60" s="224">
        <v>526</v>
      </c>
      <c r="AP60" s="225">
        <v>0</v>
      </c>
      <c r="AQ60" s="224">
        <v>0</v>
      </c>
      <c r="AR60" s="224">
        <v>0</v>
      </c>
      <c r="AS60" s="224">
        <v>0</v>
      </c>
      <c r="AT60" s="224">
        <v>0</v>
      </c>
      <c r="AU60" s="224">
        <v>0</v>
      </c>
      <c r="AV60" s="224">
        <v>0</v>
      </c>
      <c r="AW60" s="226">
        <v>0</v>
      </c>
    </row>
    <row r="61" spans="1:49" x14ac:dyDescent="0.3">
      <c r="A61" s="273">
        <v>2020</v>
      </c>
      <c r="B61" s="221">
        <v>7976</v>
      </c>
      <c r="C61" s="222">
        <v>1818</v>
      </c>
      <c r="D61" s="222">
        <v>2187</v>
      </c>
      <c r="E61" s="222">
        <v>339</v>
      </c>
      <c r="F61" s="222">
        <v>53</v>
      </c>
      <c r="G61" s="222">
        <v>7</v>
      </c>
      <c r="H61" s="222">
        <v>5736</v>
      </c>
      <c r="I61" s="197">
        <v>1472</v>
      </c>
      <c r="J61" s="223">
        <v>40</v>
      </c>
      <c r="K61" s="224">
        <v>6</v>
      </c>
      <c r="L61" s="224">
        <v>2</v>
      </c>
      <c r="M61" s="224">
        <v>1</v>
      </c>
      <c r="N61" s="224">
        <v>0</v>
      </c>
      <c r="O61" s="224">
        <v>0</v>
      </c>
      <c r="P61" s="224">
        <v>38</v>
      </c>
      <c r="Q61" s="224">
        <v>5</v>
      </c>
      <c r="R61" s="225">
        <v>4441</v>
      </c>
      <c r="S61" s="224">
        <v>669</v>
      </c>
      <c r="T61" s="224">
        <v>1306</v>
      </c>
      <c r="U61" s="224">
        <v>155</v>
      </c>
      <c r="V61" s="224">
        <v>39</v>
      </c>
      <c r="W61" s="224">
        <v>5</v>
      </c>
      <c r="X61" s="224">
        <v>3096</v>
      </c>
      <c r="Y61" s="224">
        <v>509</v>
      </c>
      <c r="Z61" s="225">
        <v>1895</v>
      </c>
      <c r="AA61" s="224">
        <v>508</v>
      </c>
      <c r="AB61" s="224">
        <v>494</v>
      </c>
      <c r="AC61" s="224">
        <v>105</v>
      </c>
      <c r="AD61" s="224">
        <v>6</v>
      </c>
      <c r="AE61" s="224">
        <v>1</v>
      </c>
      <c r="AF61" s="224">
        <v>1395</v>
      </c>
      <c r="AG61" s="224">
        <v>402</v>
      </c>
      <c r="AH61" s="225">
        <v>1600</v>
      </c>
      <c r="AI61" s="224">
        <v>635</v>
      </c>
      <c r="AJ61" s="224">
        <v>385</v>
      </c>
      <c r="AK61" s="224">
        <v>78</v>
      </c>
      <c r="AL61" s="224">
        <v>8</v>
      </c>
      <c r="AM61" s="224">
        <v>1</v>
      </c>
      <c r="AN61" s="224">
        <v>1207</v>
      </c>
      <c r="AO61" s="224">
        <v>556</v>
      </c>
      <c r="AP61" s="225">
        <v>0</v>
      </c>
      <c r="AQ61" s="224">
        <v>0</v>
      </c>
      <c r="AR61" s="224">
        <v>0</v>
      </c>
      <c r="AS61" s="224">
        <v>0</v>
      </c>
      <c r="AT61" s="224">
        <v>0</v>
      </c>
      <c r="AU61" s="224">
        <v>0</v>
      </c>
      <c r="AV61" s="224">
        <v>0</v>
      </c>
      <c r="AW61" s="226">
        <v>0</v>
      </c>
    </row>
    <row r="62" spans="1:49" x14ac:dyDescent="0.3">
      <c r="A62" s="271">
        <v>2021</v>
      </c>
      <c r="B62" s="218">
        <f t="shared" ref="B62" si="23">J62+R62+Z62+AH62+AP62</f>
        <v>7718</v>
      </c>
      <c r="C62" s="211">
        <f t="shared" ref="C62" si="24">K62+S62+AA62+AI62+AQ62</f>
        <v>1766</v>
      </c>
      <c r="D62" s="211">
        <f t="shared" ref="D62" si="25">L62+T62+AB62+AJ62+AR62</f>
        <v>2145</v>
      </c>
      <c r="E62" s="211">
        <f t="shared" ref="E62" si="26">M62+U62+AC62+AK62+AS62</f>
        <v>337</v>
      </c>
      <c r="F62" s="211">
        <f t="shared" ref="F62" si="27">N62+V62+AD62+AL62+AT62</f>
        <v>54</v>
      </c>
      <c r="G62" s="211">
        <f t="shared" ref="G62" si="28">O62+W62+AE62+AM62+AU62</f>
        <v>7</v>
      </c>
      <c r="H62" s="211">
        <f t="shared" ref="H62" si="29">P62+X62+AF62+AN62+AV62</f>
        <v>5519</v>
      </c>
      <c r="I62" s="186">
        <f t="shared" ref="I62" si="30">Q62+Y62+AG62+AO62+AW62</f>
        <v>1422</v>
      </c>
      <c r="J62" s="219">
        <v>42</v>
      </c>
      <c r="K62" s="212">
        <v>7</v>
      </c>
      <c r="L62" s="212">
        <v>2</v>
      </c>
      <c r="M62" s="212">
        <v>0</v>
      </c>
      <c r="N62" s="212">
        <v>0</v>
      </c>
      <c r="O62" s="212">
        <v>0</v>
      </c>
      <c r="P62" s="212">
        <v>40</v>
      </c>
      <c r="Q62" s="212">
        <v>7</v>
      </c>
      <c r="R62" s="220">
        <v>4258</v>
      </c>
      <c r="S62" s="212">
        <v>641</v>
      </c>
      <c r="T62" s="212">
        <v>1295</v>
      </c>
      <c r="U62" s="212">
        <v>168</v>
      </c>
      <c r="V62" s="212">
        <v>38</v>
      </c>
      <c r="W62" s="212">
        <v>5</v>
      </c>
      <c r="X62" s="212">
        <v>2925</v>
      </c>
      <c r="Y62" s="212">
        <v>468</v>
      </c>
      <c r="Z62" s="220">
        <v>1781</v>
      </c>
      <c r="AA62" s="212">
        <v>485</v>
      </c>
      <c r="AB62" s="212">
        <v>462</v>
      </c>
      <c r="AC62" s="212">
        <v>93</v>
      </c>
      <c r="AD62" s="212">
        <v>7</v>
      </c>
      <c r="AE62" s="212">
        <v>1</v>
      </c>
      <c r="AF62" s="212">
        <v>1312</v>
      </c>
      <c r="AG62" s="212">
        <v>391</v>
      </c>
      <c r="AH62" s="220">
        <v>1637</v>
      </c>
      <c r="AI62" s="212">
        <v>633</v>
      </c>
      <c r="AJ62" s="212">
        <v>386</v>
      </c>
      <c r="AK62" s="212">
        <v>76</v>
      </c>
      <c r="AL62" s="212">
        <v>9</v>
      </c>
      <c r="AM62" s="212">
        <v>1</v>
      </c>
      <c r="AN62" s="212">
        <v>1242</v>
      </c>
      <c r="AO62" s="212">
        <v>556</v>
      </c>
      <c r="AP62" s="220">
        <v>0</v>
      </c>
      <c r="AQ62" s="212">
        <v>0</v>
      </c>
      <c r="AR62" s="212">
        <v>0</v>
      </c>
      <c r="AS62" s="212">
        <v>0</v>
      </c>
      <c r="AT62" s="212">
        <v>0</v>
      </c>
      <c r="AU62" s="212">
        <v>0</v>
      </c>
      <c r="AV62" s="212">
        <v>0</v>
      </c>
      <c r="AW62" s="213">
        <v>0</v>
      </c>
    </row>
    <row r="63" spans="1:49" x14ac:dyDescent="0.3">
      <c r="A63" s="271">
        <v>2022</v>
      </c>
      <c r="B63" s="218">
        <f t="shared" ref="B63" si="31">J63+R63+Z63+AH63+AP63</f>
        <v>7679</v>
      </c>
      <c r="C63" s="211">
        <f t="shared" ref="C63" si="32">K63+S63+AA63+AI63+AQ63</f>
        <v>1798</v>
      </c>
      <c r="D63" s="211">
        <f t="shared" ref="D63" si="33">L63+T63+AB63+AJ63+AR63</f>
        <v>2218</v>
      </c>
      <c r="E63" s="211">
        <f t="shared" ref="E63" si="34">M63+U63+AC63+AK63+AS63</f>
        <v>362</v>
      </c>
      <c r="F63" s="211">
        <f t="shared" ref="F63" si="35">N63+V63+AD63+AL63+AT63</f>
        <v>58</v>
      </c>
      <c r="G63" s="211">
        <f t="shared" ref="G63" si="36">O63+W63+AE63+AM63+AU63</f>
        <v>10</v>
      </c>
      <c r="H63" s="211">
        <f t="shared" ref="H63" si="37">P63+X63+AF63+AN63+AV63</f>
        <v>5403</v>
      </c>
      <c r="I63" s="186">
        <f t="shared" ref="I63" si="38">Q63+Y63+AG63+AO63+AW63</f>
        <v>1426</v>
      </c>
      <c r="J63" s="219">
        <v>42</v>
      </c>
      <c r="K63" s="212">
        <v>7</v>
      </c>
      <c r="L63" s="212">
        <v>2</v>
      </c>
      <c r="M63" s="212">
        <v>0</v>
      </c>
      <c r="N63" s="212">
        <v>0</v>
      </c>
      <c r="O63" s="212">
        <v>0</v>
      </c>
      <c r="P63" s="212">
        <v>40</v>
      </c>
      <c r="Q63" s="212">
        <v>7</v>
      </c>
      <c r="R63" s="220">
        <v>4264</v>
      </c>
      <c r="S63" s="212">
        <v>669</v>
      </c>
      <c r="T63" s="212">
        <v>1318</v>
      </c>
      <c r="U63" s="212">
        <v>174</v>
      </c>
      <c r="V63" s="212">
        <v>38</v>
      </c>
      <c r="W63" s="212">
        <v>5</v>
      </c>
      <c r="X63" s="212">
        <v>2908</v>
      </c>
      <c r="Y63" s="212">
        <v>490</v>
      </c>
      <c r="Z63" s="220">
        <v>1770</v>
      </c>
      <c r="AA63" s="212">
        <v>513</v>
      </c>
      <c r="AB63" s="212">
        <v>499</v>
      </c>
      <c r="AC63" s="212">
        <v>101</v>
      </c>
      <c r="AD63" s="212">
        <v>11</v>
      </c>
      <c r="AE63" s="212">
        <v>2</v>
      </c>
      <c r="AF63" s="212">
        <v>1260</v>
      </c>
      <c r="AG63" s="212">
        <v>410</v>
      </c>
      <c r="AH63" s="220">
        <v>1603</v>
      </c>
      <c r="AI63" s="212">
        <v>609</v>
      </c>
      <c r="AJ63" s="212">
        <v>399</v>
      </c>
      <c r="AK63" s="212">
        <v>87</v>
      </c>
      <c r="AL63" s="212">
        <v>9</v>
      </c>
      <c r="AM63" s="212">
        <v>3</v>
      </c>
      <c r="AN63" s="212">
        <v>1195</v>
      </c>
      <c r="AO63" s="212">
        <v>519</v>
      </c>
      <c r="AP63" s="220">
        <v>0</v>
      </c>
      <c r="AQ63" s="212">
        <v>0</v>
      </c>
      <c r="AR63" s="212">
        <v>0</v>
      </c>
      <c r="AS63" s="212">
        <v>0</v>
      </c>
      <c r="AT63" s="212">
        <v>0</v>
      </c>
      <c r="AU63" s="212">
        <v>0</v>
      </c>
      <c r="AV63" s="212">
        <v>0</v>
      </c>
      <c r="AW63" s="213">
        <v>0</v>
      </c>
    </row>
    <row r="64" spans="1:49" x14ac:dyDescent="0.3">
      <c r="A64" s="271">
        <v>2023</v>
      </c>
      <c r="B64" s="218">
        <f t="shared" ref="B64" si="39">J64+R64+Z64+AH64+AP64</f>
        <v>7786</v>
      </c>
      <c r="C64" s="211">
        <f t="shared" ref="C64" si="40">K64+S64+AA64+AI64+AQ64</f>
        <v>1827</v>
      </c>
      <c r="D64" s="211">
        <f t="shared" ref="D64" si="41">L64+T64+AB64+AJ64+AR64</f>
        <v>2226</v>
      </c>
      <c r="E64" s="211">
        <f t="shared" ref="E64" si="42">M64+U64+AC64+AK64+AS64</f>
        <v>357</v>
      </c>
      <c r="F64" s="211">
        <f t="shared" ref="F64" si="43">N64+V64+AD64+AL64+AT64</f>
        <v>58</v>
      </c>
      <c r="G64" s="211">
        <f t="shared" ref="G64" si="44">O64+W64+AE64+AM64+AU64</f>
        <v>11</v>
      </c>
      <c r="H64" s="211">
        <f t="shared" ref="H64" si="45">P64+X64+AF64+AN64+AV64</f>
        <v>5502</v>
      </c>
      <c r="I64" s="186">
        <f t="shared" ref="I64" si="46">Q64+Y64+AG64+AO64+AW64</f>
        <v>1459</v>
      </c>
      <c r="J64" s="219">
        <v>40</v>
      </c>
      <c r="K64" s="212">
        <v>6</v>
      </c>
      <c r="L64" s="212">
        <v>2</v>
      </c>
      <c r="M64" s="212">
        <v>0</v>
      </c>
      <c r="N64" s="212">
        <v>0</v>
      </c>
      <c r="O64" s="212">
        <v>0</v>
      </c>
      <c r="P64" s="212">
        <v>38</v>
      </c>
      <c r="Q64" s="212">
        <v>6</v>
      </c>
      <c r="R64" s="220">
        <v>4311</v>
      </c>
      <c r="S64" s="212">
        <v>677</v>
      </c>
      <c r="T64" s="212">
        <v>1324</v>
      </c>
      <c r="U64" s="212">
        <v>173</v>
      </c>
      <c r="V64" s="212">
        <v>34</v>
      </c>
      <c r="W64" s="212">
        <v>5</v>
      </c>
      <c r="X64" s="212">
        <v>2953</v>
      </c>
      <c r="Y64" s="212">
        <v>499</v>
      </c>
      <c r="Z64" s="220">
        <v>1858</v>
      </c>
      <c r="AA64" s="212">
        <v>550</v>
      </c>
      <c r="AB64" s="212">
        <v>515</v>
      </c>
      <c r="AC64" s="212">
        <v>101</v>
      </c>
      <c r="AD64" s="212">
        <v>14</v>
      </c>
      <c r="AE64" s="212">
        <v>2</v>
      </c>
      <c r="AF64" s="212">
        <v>1329</v>
      </c>
      <c r="AG64" s="212">
        <v>447</v>
      </c>
      <c r="AH64" s="220">
        <v>1577</v>
      </c>
      <c r="AI64" s="212">
        <v>594</v>
      </c>
      <c r="AJ64" s="212">
        <v>385</v>
      </c>
      <c r="AK64" s="212">
        <v>83</v>
      </c>
      <c r="AL64" s="212">
        <v>10</v>
      </c>
      <c r="AM64" s="212">
        <v>4</v>
      </c>
      <c r="AN64" s="212">
        <v>1182</v>
      </c>
      <c r="AO64" s="212">
        <v>507</v>
      </c>
      <c r="AP64" s="220">
        <v>0</v>
      </c>
      <c r="AQ64" s="212">
        <v>0</v>
      </c>
      <c r="AR64" s="212">
        <v>0</v>
      </c>
      <c r="AS64" s="212">
        <v>0</v>
      </c>
      <c r="AT64" s="212">
        <v>0</v>
      </c>
      <c r="AU64" s="212">
        <v>0</v>
      </c>
      <c r="AV64" s="212">
        <v>0</v>
      </c>
      <c r="AW64" s="213">
        <v>0</v>
      </c>
    </row>
    <row r="65" spans="1:49" x14ac:dyDescent="0.3">
      <c r="A65" s="273">
        <v>2024</v>
      </c>
      <c r="B65" s="221">
        <v>7810</v>
      </c>
      <c r="C65" s="222">
        <v>1943</v>
      </c>
      <c r="D65" s="222">
        <v>2082</v>
      </c>
      <c r="E65" s="222">
        <v>365</v>
      </c>
      <c r="F65" s="222">
        <v>57</v>
      </c>
      <c r="G65" s="222">
        <v>11</v>
      </c>
      <c r="H65" s="222">
        <v>5671</v>
      </c>
      <c r="I65" s="197">
        <v>1567</v>
      </c>
      <c r="J65" s="223">
        <v>39</v>
      </c>
      <c r="K65" s="224">
        <v>5</v>
      </c>
      <c r="L65" s="224">
        <v>1</v>
      </c>
      <c r="M65" s="224">
        <v>0</v>
      </c>
      <c r="N65" s="224">
        <v>0</v>
      </c>
      <c r="O65" s="224">
        <v>0</v>
      </c>
      <c r="P65" s="224">
        <v>38</v>
      </c>
      <c r="Q65" s="224">
        <v>5</v>
      </c>
      <c r="R65" s="225">
        <v>4255</v>
      </c>
      <c r="S65" s="224">
        <v>745</v>
      </c>
      <c r="T65" s="224">
        <v>1233</v>
      </c>
      <c r="U65" s="224">
        <v>187</v>
      </c>
      <c r="V65" s="224">
        <v>34</v>
      </c>
      <c r="W65" s="224">
        <v>5</v>
      </c>
      <c r="X65" s="224">
        <v>2988</v>
      </c>
      <c r="Y65" s="224">
        <v>553</v>
      </c>
      <c r="Z65" s="225">
        <v>1914</v>
      </c>
      <c r="AA65" s="224">
        <v>592</v>
      </c>
      <c r="AB65" s="224">
        <v>496</v>
      </c>
      <c r="AC65" s="224">
        <v>99</v>
      </c>
      <c r="AD65" s="224">
        <v>13</v>
      </c>
      <c r="AE65" s="224">
        <v>2</v>
      </c>
      <c r="AF65" s="224">
        <v>1405</v>
      </c>
      <c r="AG65" s="224">
        <v>491</v>
      </c>
      <c r="AH65" s="225">
        <v>1602</v>
      </c>
      <c r="AI65" s="224">
        <v>601</v>
      </c>
      <c r="AJ65" s="224">
        <v>352</v>
      </c>
      <c r="AK65" s="224">
        <v>79</v>
      </c>
      <c r="AL65" s="224">
        <v>10</v>
      </c>
      <c r="AM65" s="224">
        <v>4</v>
      </c>
      <c r="AN65" s="224">
        <v>1240</v>
      </c>
      <c r="AO65" s="224">
        <v>518</v>
      </c>
      <c r="AP65" s="225">
        <v>0</v>
      </c>
      <c r="AQ65" s="224">
        <v>0</v>
      </c>
      <c r="AR65" s="224">
        <v>0</v>
      </c>
      <c r="AS65" s="224">
        <v>0</v>
      </c>
      <c r="AT65" s="224">
        <v>0</v>
      </c>
      <c r="AU65" s="224">
        <v>0</v>
      </c>
      <c r="AV65" s="224">
        <v>0</v>
      </c>
      <c r="AW65" s="226">
        <v>0</v>
      </c>
    </row>
    <row r="66" spans="1:49" s="83" customFormat="1" ht="14.25" thickBot="1" x14ac:dyDescent="0.35">
      <c r="A66" s="274">
        <v>2025</v>
      </c>
      <c r="B66" s="276">
        <v>8261</v>
      </c>
      <c r="C66" s="267">
        <v>2068</v>
      </c>
      <c r="D66" s="267">
        <v>2292</v>
      </c>
      <c r="E66" s="267">
        <v>398</v>
      </c>
      <c r="F66" s="267">
        <v>59</v>
      </c>
      <c r="G66" s="267">
        <v>15</v>
      </c>
      <c r="H66" s="267">
        <v>5910</v>
      </c>
      <c r="I66" s="277">
        <v>1655</v>
      </c>
      <c r="J66" s="275">
        <v>39</v>
      </c>
      <c r="K66" s="269">
        <v>5</v>
      </c>
      <c r="L66" s="269">
        <v>2</v>
      </c>
      <c r="M66" s="269">
        <v>0</v>
      </c>
      <c r="N66" s="269">
        <v>0</v>
      </c>
      <c r="O66" s="269">
        <v>0</v>
      </c>
      <c r="P66" s="269">
        <v>37</v>
      </c>
      <c r="Q66" s="269">
        <v>5</v>
      </c>
      <c r="R66" s="268">
        <v>4479</v>
      </c>
      <c r="S66" s="269">
        <v>817</v>
      </c>
      <c r="T66" s="269">
        <v>1376</v>
      </c>
      <c r="U66" s="269">
        <v>209</v>
      </c>
      <c r="V66" s="269">
        <v>35</v>
      </c>
      <c r="W66" s="269">
        <v>6</v>
      </c>
      <c r="X66" s="269">
        <v>3068</v>
      </c>
      <c r="Y66" s="269">
        <v>602</v>
      </c>
      <c r="Z66" s="268">
        <v>2086</v>
      </c>
      <c r="AA66" s="269">
        <v>645</v>
      </c>
      <c r="AB66" s="269">
        <v>561</v>
      </c>
      <c r="AC66" s="269">
        <v>109</v>
      </c>
      <c r="AD66" s="269">
        <v>15</v>
      </c>
      <c r="AE66" s="269">
        <v>4</v>
      </c>
      <c r="AF66" s="269">
        <v>1510</v>
      </c>
      <c r="AG66" s="269">
        <v>532</v>
      </c>
      <c r="AH66" s="268">
        <v>1657</v>
      </c>
      <c r="AI66" s="269">
        <v>601</v>
      </c>
      <c r="AJ66" s="269">
        <v>353</v>
      </c>
      <c r="AK66" s="269">
        <v>80</v>
      </c>
      <c r="AL66" s="269">
        <v>9</v>
      </c>
      <c r="AM66" s="269">
        <v>5</v>
      </c>
      <c r="AN66" s="269">
        <v>1295</v>
      </c>
      <c r="AO66" s="269">
        <v>516</v>
      </c>
      <c r="AP66" s="268">
        <v>0</v>
      </c>
      <c r="AQ66" s="269">
        <v>0</v>
      </c>
      <c r="AR66" s="269">
        <v>0</v>
      </c>
      <c r="AS66" s="269">
        <v>0</v>
      </c>
      <c r="AT66" s="269">
        <v>0</v>
      </c>
      <c r="AU66" s="269">
        <v>0</v>
      </c>
      <c r="AV66" s="269">
        <v>0</v>
      </c>
      <c r="AW66" s="270">
        <v>0</v>
      </c>
    </row>
    <row r="67" spans="1:49" s="83" customFormat="1" x14ac:dyDescent="0.3">
      <c r="A67" s="258"/>
      <c r="B67" s="259"/>
      <c r="C67" s="259"/>
      <c r="D67" s="259"/>
      <c r="E67" s="259"/>
      <c r="F67" s="259"/>
      <c r="G67" s="259"/>
      <c r="H67" s="259"/>
      <c r="I67" s="259"/>
      <c r="J67" s="260"/>
      <c r="K67" s="260"/>
      <c r="L67" s="260"/>
      <c r="M67" s="260"/>
      <c r="N67" s="260"/>
      <c r="O67" s="260"/>
      <c r="P67" s="260"/>
      <c r="Q67" s="260"/>
      <c r="R67" s="260"/>
      <c r="S67" s="260"/>
      <c r="T67" s="260"/>
      <c r="U67" s="260"/>
      <c r="V67" s="260"/>
      <c r="W67" s="260"/>
      <c r="X67" s="260"/>
      <c r="Y67" s="260"/>
      <c r="Z67" s="260"/>
      <c r="AA67" s="260"/>
      <c r="AB67" s="260"/>
      <c r="AC67" s="260"/>
      <c r="AD67" s="260"/>
      <c r="AE67" s="260"/>
      <c r="AF67" s="260"/>
      <c r="AG67" s="260"/>
      <c r="AH67" s="260"/>
      <c r="AI67" s="260"/>
      <c r="AJ67" s="260"/>
      <c r="AK67" s="260"/>
      <c r="AL67" s="260"/>
      <c r="AM67" s="260"/>
      <c r="AN67" s="260"/>
      <c r="AO67" s="260"/>
      <c r="AP67" s="260"/>
      <c r="AQ67" s="260"/>
      <c r="AR67" s="260"/>
      <c r="AS67" s="260"/>
      <c r="AT67" s="260"/>
      <c r="AU67" s="260"/>
      <c r="AV67" s="260"/>
      <c r="AW67" s="260"/>
    </row>
    <row r="68" spans="1:49" x14ac:dyDescent="0.3">
      <c r="A68" s="45" t="s">
        <v>104</v>
      </c>
    </row>
    <row r="69" spans="1:49" x14ac:dyDescent="0.3">
      <c r="A69" s="45" t="s">
        <v>105</v>
      </c>
    </row>
    <row r="70" spans="1:49" x14ac:dyDescent="0.3">
      <c r="A70" s="45" t="s">
        <v>106</v>
      </c>
    </row>
    <row r="71" spans="1:49" x14ac:dyDescent="0.3">
      <c r="A71" s="45" t="s">
        <v>119</v>
      </c>
    </row>
    <row r="72" spans="1:49" x14ac:dyDescent="0.3">
      <c r="A72" s="45" t="s">
        <v>103</v>
      </c>
    </row>
    <row r="73" spans="1:49" x14ac:dyDescent="0.3">
      <c r="A73" s="48" t="s">
        <v>108</v>
      </c>
    </row>
  </sheetData>
  <mergeCells count="32">
    <mergeCell ref="Z4:AA4"/>
    <mergeCell ref="AP4:AQ4"/>
    <mergeCell ref="AR4:AS4"/>
    <mergeCell ref="AT4:AU4"/>
    <mergeCell ref="AV4:AW4"/>
    <mergeCell ref="AD4:AE4"/>
    <mergeCell ref="AF4:AG4"/>
    <mergeCell ref="AH4:AI4"/>
    <mergeCell ref="AJ4:AK4"/>
    <mergeCell ref="AL4:AM4"/>
    <mergeCell ref="AN4:AO4"/>
    <mergeCell ref="P4:Q4"/>
    <mergeCell ref="R4:S4"/>
    <mergeCell ref="T4:U4"/>
    <mergeCell ref="V4:W4"/>
    <mergeCell ref="X4:Y4"/>
    <mergeCell ref="B2:AW2"/>
    <mergeCell ref="A3:A5"/>
    <mergeCell ref="B3:I3"/>
    <mergeCell ref="J3:Q3"/>
    <mergeCell ref="R3:Y3"/>
    <mergeCell ref="Z3:AG3"/>
    <mergeCell ref="AH3:AO3"/>
    <mergeCell ref="AP3:AW3"/>
    <mergeCell ref="B4:C4"/>
    <mergeCell ref="D4:E4"/>
    <mergeCell ref="AB4:AC4"/>
    <mergeCell ref="F4:G4"/>
    <mergeCell ref="H4:I4"/>
    <mergeCell ref="J4:K4"/>
    <mergeCell ref="L4:M4"/>
    <mergeCell ref="N4:O4"/>
  </mergeCells>
  <phoneticPr fontId="5" type="noConversion"/>
  <pageMargins left="0.7" right="0.7" top="0.75" bottom="0.75" header="0.3" footer="0.3"/>
  <pageSetup paperSize="9" orientation="portrait" r:id="rId1"/>
  <ignoredErrors>
    <ignoredError sqref="A21:A5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"/>
  <sheetViews>
    <sheetView zoomScale="80" zoomScaleNormal="80" workbookViewId="0">
      <pane xSplit="1" ySplit="4" topLeftCell="B26" activePane="bottomRight" state="frozen"/>
      <selection activeCell="A64" sqref="A64"/>
      <selection pane="topRight" activeCell="A64" sqref="A64"/>
      <selection pane="bottomLeft" activeCell="A64" sqref="A64"/>
      <selection pane="bottomRight" activeCell="R63" sqref="R63"/>
    </sheetView>
  </sheetViews>
  <sheetFormatPr defaultColWidth="9" defaultRowHeight="13.5" x14ac:dyDescent="0.3"/>
  <cols>
    <col min="1" max="1" width="9" style="1"/>
    <col min="2" max="3" width="11.375" style="50" customWidth="1"/>
    <col min="4" max="9" width="9" style="50"/>
    <col min="10" max="10" width="9" style="1"/>
    <col min="11" max="13" width="9" style="138"/>
    <col min="14" max="16384" width="9" style="1"/>
  </cols>
  <sheetData>
    <row r="1" spans="1:23" ht="14.25" thickBot="1" x14ac:dyDescent="0.35">
      <c r="B1" s="49"/>
      <c r="C1" s="49"/>
    </row>
    <row r="2" spans="1:23" ht="14.25" thickBot="1" x14ac:dyDescent="0.35">
      <c r="B2" s="358" t="s">
        <v>55</v>
      </c>
      <c r="C2" s="359"/>
      <c r="D2" s="359"/>
      <c r="E2" s="359"/>
      <c r="F2" s="359"/>
      <c r="G2" s="359"/>
      <c r="H2" s="359"/>
      <c r="I2" s="360"/>
      <c r="J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x14ac:dyDescent="0.3">
      <c r="A3" s="354" t="s">
        <v>0</v>
      </c>
      <c r="B3" s="361" t="s">
        <v>124</v>
      </c>
      <c r="C3" s="362"/>
      <c r="D3" s="356" t="s">
        <v>1</v>
      </c>
      <c r="E3" s="363"/>
      <c r="F3" s="356" t="s">
        <v>2</v>
      </c>
      <c r="G3" s="363"/>
      <c r="H3" s="356" t="s">
        <v>3</v>
      </c>
      <c r="I3" s="357"/>
      <c r="J3" s="4"/>
      <c r="K3" s="138" t="s">
        <v>86</v>
      </c>
      <c r="L3" s="138" t="s">
        <v>120</v>
      </c>
      <c r="M3" s="138" t="s">
        <v>121</v>
      </c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3">
      <c r="A4" s="355"/>
      <c r="B4" s="139" t="s">
        <v>51</v>
      </c>
      <c r="C4" s="52" t="s">
        <v>50</v>
      </c>
      <c r="D4" s="53" t="s">
        <v>39</v>
      </c>
      <c r="E4" s="53" t="s">
        <v>40</v>
      </c>
      <c r="F4" s="53" t="s">
        <v>51</v>
      </c>
      <c r="G4" s="53" t="s">
        <v>50</v>
      </c>
      <c r="H4" s="53" t="s">
        <v>51</v>
      </c>
      <c r="I4" s="54" t="s">
        <v>40</v>
      </c>
      <c r="J4" s="4"/>
      <c r="K4" s="140" t="s">
        <v>87</v>
      </c>
      <c r="L4" s="140" t="s">
        <v>88</v>
      </c>
      <c r="M4" s="140" t="s">
        <v>89</v>
      </c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x14ac:dyDescent="0.25">
      <c r="A5" s="141">
        <v>1965</v>
      </c>
      <c r="B5" s="142">
        <v>0</v>
      </c>
      <c r="C5" s="23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143">
        <v>0</v>
      </c>
      <c r="J5" s="4"/>
      <c r="K5" s="144" t="e">
        <f>C5/B5*100</f>
        <v>#DIV/0!</v>
      </c>
      <c r="L5" s="144" t="e">
        <f>(E5+G5)/(D5+F5)*100</f>
        <v>#DIV/0!</v>
      </c>
      <c r="M5" s="144" t="e">
        <f>I5/H5*100</f>
        <v>#DIV/0!</v>
      </c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x14ac:dyDescent="0.25">
      <c r="A6" s="145">
        <v>1966</v>
      </c>
      <c r="B6" s="56">
        <v>15</v>
      </c>
      <c r="C6" s="23">
        <v>0</v>
      </c>
      <c r="D6" s="29">
        <v>0</v>
      </c>
      <c r="E6" s="29">
        <v>0</v>
      </c>
      <c r="F6" s="29">
        <v>0</v>
      </c>
      <c r="G6" s="29">
        <v>0</v>
      </c>
      <c r="H6" s="29">
        <v>15</v>
      </c>
      <c r="I6" s="143">
        <v>0</v>
      </c>
      <c r="J6" s="4"/>
      <c r="K6" s="144">
        <f>C6/B6*100</f>
        <v>0</v>
      </c>
      <c r="L6" s="144" t="e">
        <f>(E6+G6)/(D6+F6)*100</f>
        <v>#DIV/0!</v>
      </c>
      <c r="M6" s="144">
        <f>I6/H6*100</f>
        <v>0</v>
      </c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x14ac:dyDescent="0.25">
      <c r="A7" s="145">
        <v>1967</v>
      </c>
      <c r="B7" s="56">
        <v>0</v>
      </c>
      <c r="C7" s="23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143">
        <v>0</v>
      </c>
      <c r="J7" s="4"/>
      <c r="K7" s="144" t="e">
        <f t="shared" ref="K7:K54" si="0">C7/B7*100</f>
        <v>#DIV/0!</v>
      </c>
      <c r="L7" s="144" t="e">
        <f t="shared" ref="L7:L54" si="1">(E7+G7)/(D7+F7)*100</f>
        <v>#DIV/0!</v>
      </c>
      <c r="M7" s="144" t="e">
        <f t="shared" ref="M7:M54" si="2">I7/H7*100</f>
        <v>#DIV/0!</v>
      </c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x14ac:dyDescent="0.25">
      <c r="A8" s="145">
        <v>1968</v>
      </c>
      <c r="B8" s="56">
        <v>10</v>
      </c>
      <c r="C8" s="23">
        <v>0</v>
      </c>
      <c r="D8" s="29">
        <v>6</v>
      </c>
      <c r="E8" s="29">
        <v>0</v>
      </c>
      <c r="F8" s="29">
        <v>0</v>
      </c>
      <c r="G8" s="29">
        <v>0</v>
      </c>
      <c r="H8" s="29">
        <v>4</v>
      </c>
      <c r="I8" s="143">
        <v>0</v>
      </c>
      <c r="J8" s="4"/>
      <c r="K8" s="144">
        <f t="shared" si="0"/>
        <v>0</v>
      </c>
      <c r="L8" s="144">
        <f t="shared" si="1"/>
        <v>0</v>
      </c>
      <c r="M8" s="144">
        <f t="shared" si="2"/>
        <v>0</v>
      </c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x14ac:dyDescent="0.25">
      <c r="A9" s="145">
        <v>1969</v>
      </c>
      <c r="B9" s="56">
        <v>16</v>
      </c>
      <c r="C9" s="23">
        <v>1</v>
      </c>
      <c r="D9" s="29">
        <v>11</v>
      </c>
      <c r="E9" s="29">
        <v>1</v>
      </c>
      <c r="F9" s="29">
        <v>0</v>
      </c>
      <c r="G9" s="29">
        <v>0</v>
      </c>
      <c r="H9" s="29">
        <v>5</v>
      </c>
      <c r="I9" s="143">
        <v>0</v>
      </c>
      <c r="J9" s="4"/>
      <c r="K9" s="144">
        <f t="shared" si="0"/>
        <v>6.25</v>
      </c>
      <c r="L9" s="144">
        <f t="shared" si="1"/>
        <v>9.0909090909090917</v>
      </c>
      <c r="M9" s="144">
        <f t="shared" si="2"/>
        <v>0</v>
      </c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x14ac:dyDescent="0.25">
      <c r="A10" s="145">
        <v>1970</v>
      </c>
      <c r="B10" s="56">
        <v>15</v>
      </c>
      <c r="C10" s="23">
        <v>0</v>
      </c>
      <c r="D10" s="29">
        <v>9</v>
      </c>
      <c r="E10" s="29">
        <v>0</v>
      </c>
      <c r="F10" s="29">
        <v>0</v>
      </c>
      <c r="G10" s="29">
        <v>0</v>
      </c>
      <c r="H10" s="29">
        <v>6</v>
      </c>
      <c r="I10" s="143">
        <v>0</v>
      </c>
      <c r="J10" s="4"/>
      <c r="K10" s="144">
        <f t="shared" si="0"/>
        <v>0</v>
      </c>
      <c r="L10" s="144">
        <f t="shared" si="1"/>
        <v>0</v>
      </c>
      <c r="M10" s="144">
        <f t="shared" si="2"/>
        <v>0</v>
      </c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x14ac:dyDescent="0.25">
      <c r="A11" s="145">
        <v>1971</v>
      </c>
      <c r="B11" s="56">
        <v>14</v>
      </c>
      <c r="C11" s="23">
        <v>1</v>
      </c>
      <c r="D11" s="29">
        <v>10</v>
      </c>
      <c r="E11" s="29">
        <v>1</v>
      </c>
      <c r="F11" s="29">
        <v>0</v>
      </c>
      <c r="G11" s="29">
        <v>0</v>
      </c>
      <c r="H11" s="29">
        <v>4</v>
      </c>
      <c r="I11" s="143">
        <v>0</v>
      </c>
      <c r="J11" s="4"/>
      <c r="K11" s="144">
        <f t="shared" si="0"/>
        <v>7.1428571428571423</v>
      </c>
      <c r="L11" s="144">
        <f t="shared" si="1"/>
        <v>10</v>
      </c>
      <c r="M11" s="144">
        <f t="shared" si="2"/>
        <v>0</v>
      </c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x14ac:dyDescent="0.25">
      <c r="A12" s="145">
        <v>1972</v>
      </c>
      <c r="B12" s="56">
        <v>13</v>
      </c>
      <c r="C12" s="23">
        <v>3</v>
      </c>
      <c r="D12" s="29">
        <v>7</v>
      </c>
      <c r="E12" s="29">
        <v>2</v>
      </c>
      <c r="F12" s="29">
        <v>0</v>
      </c>
      <c r="G12" s="29">
        <v>0</v>
      </c>
      <c r="H12" s="29">
        <v>6</v>
      </c>
      <c r="I12" s="143">
        <v>1</v>
      </c>
      <c r="J12" s="4"/>
      <c r="K12" s="144">
        <f t="shared" si="0"/>
        <v>23.076923076923077</v>
      </c>
      <c r="L12" s="144">
        <f t="shared" si="1"/>
        <v>28.571428571428569</v>
      </c>
      <c r="M12" s="144">
        <f t="shared" si="2"/>
        <v>16.666666666666664</v>
      </c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x14ac:dyDescent="0.25">
      <c r="A13" s="145">
        <v>1973</v>
      </c>
      <c r="B13" s="56">
        <v>19</v>
      </c>
      <c r="C13" s="23">
        <v>4</v>
      </c>
      <c r="D13" s="29">
        <v>8</v>
      </c>
      <c r="E13" s="29">
        <v>1</v>
      </c>
      <c r="F13" s="29">
        <v>0</v>
      </c>
      <c r="G13" s="29">
        <v>0</v>
      </c>
      <c r="H13" s="29">
        <v>11</v>
      </c>
      <c r="I13" s="143">
        <v>3</v>
      </c>
      <c r="J13" s="4"/>
      <c r="K13" s="144">
        <f t="shared" si="0"/>
        <v>21.052631578947366</v>
      </c>
      <c r="L13" s="144">
        <f t="shared" si="1"/>
        <v>12.5</v>
      </c>
      <c r="M13" s="144">
        <f t="shared" si="2"/>
        <v>27.27272727272727</v>
      </c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x14ac:dyDescent="0.25">
      <c r="A14" s="145">
        <v>1974</v>
      </c>
      <c r="B14" s="56">
        <v>21</v>
      </c>
      <c r="C14" s="23">
        <v>2</v>
      </c>
      <c r="D14" s="29">
        <v>11</v>
      </c>
      <c r="E14" s="29">
        <v>1</v>
      </c>
      <c r="F14" s="29">
        <v>0</v>
      </c>
      <c r="G14" s="29">
        <v>0</v>
      </c>
      <c r="H14" s="29">
        <v>10</v>
      </c>
      <c r="I14" s="143">
        <v>1</v>
      </c>
      <c r="J14" s="4"/>
      <c r="K14" s="144">
        <f t="shared" si="0"/>
        <v>9.5238095238095237</v>
      </c>
      <c r="L14" s="144">
        <f t="shared" si="1"/>
        <v>9.0909090909090917</v>
      </c>
      <c r="M14" s="144">
        <f t="shared" si="2"/>
        <v>10</v>
      </c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x14ac:dyDescent="0.25">
      <c r="A15" s="145">
        <v>1975</v>
      </c>
      <c r="B15" s="56">
        <v>9</v>
      </c>
      <c r="C15" s="23">
        <v>1</v>
      </c>
      <c r="D15" s="29">
        <v>4</v>
      </c>
      <c r="E15" s="29">
        <v>0</v>
      </c>
      <c r="F15" s="29">
        <v>0</v>
      </c>
      <c r="G15" s="29">
        <v>0</v>
      </c>
      <c r="H15" s="29">
        <v>5</v>
      </c>
      <c r="I15" s="143">
        <v>1</v>
      </c>
      <c r="J15" s="4"/>
      <c r="K15" s="144">
        <f t="shared" si="0"/>
        <v>11.111111111111111</v>
      </c>
      <c r="L15" s="144">
        <f t="shared" si="1"/>
        <v>0</v>
      </c>
      <c r="M15" s="144">
        <f t="shared" si="2"/>
        <v>20</v>
      </c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x14ac:dyDescent="0.25">
      <c r="A16" s="145">
        <v>1976</v>
      </c>
      <c r="B16" s="56">
        <v>11</v>
      </c>
      <c r="C16" s="23">
        <v>0</v>
      </c>
      <c r="D16" s="29">
        <v>4</v>
      </c>
      <c r="E16" s="29">
        <v>0</v>
      </c>
      <c r="F16" s="29">
        <v>0</v>
      </c>
      <c r="G16" s="29">
        <v>0</v>
      </c>
      <c r="H16" s="29">
        <v>7</v>
      </c>
      <c r="I16" s="143">
        <v>0</v>
      </c>
      <c r="J16" s="4"/>
      <c r="K16" s="144">
        <f t="shared" si="0"/>
        <v>0</v>
      </c>
      <c r="L16" s="144">
        <f t="shared" si="1"/>
        <v>0</v>
      </c>
      <c r="M16" s="144">
        <f t="shared" si="2"/>
        <v>0</v>
      </c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4" x14ac:dyDescent="0.25">
      <c r="A17" s="145">
        <v>1977</v>
      </c>
      <c r="B17" s="56">
        <v>17</v>
      </c>
      <c r="C17" s="23">
        <v>2</v>
      </c>
      <c r="D17" s="29">
        <v>5</v>
      </c>
      <c r="E17" s="29">
        <v>1</v>
      </c>
      <c r="F17" s="29">
        <v>0</v>
      </c>
      <c r="G17" s="29">
        <v>0</v>
      </c>
      <c r="H17" s="29">
        <v>12</v>
      </c>
      <c r="I17" s="143">
        <v>1</v>
      </c>
      <c r="J17" s="4"/>
      <c r="K17" s="144">
        <f t="shared" si="0"/>
        <v>11.76470588235294</v>
      </c>
      <c r="L17" s="144">
        <f t="shared" si="1"/>
        <v>20</v>
      </c>
      <c r="M17" s="144">
        <f t="shared" si="2"/>
        <v>8.3333333333333321</v>
      </c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4" x14ac:dyDescent="0.25">
      <c r="A18" s="145">
        <v>1978</v>
      </c>
      <c r="B18" s="56">
        <v>15</v>
      </c>
      <c r="C18" s="23">
        <v>3</v>
      </c>
      <c r="D18" s="29">
        <v>2</v>
      </c>
      <c r="E18" s="29">
        <v>0</v>
      </c>
      <c r="F18" s="29">
        <v>0</v>
      </c>
      <c r="G18" s="29">
        <v>0</v>
      </c>
      <c r="H18" s="29">
        <v>13</v>
      </c>
      <c r="I18" s="143">
        <v>3</v>
      </c>
      <c r="J18" s="4"/>
      <c r="K18" s="144">
        <f t="shared" si="0"/>
        <v>20</v>
      </c>
      <c r="L18" s="144">
        <f t="shared" si="1"/>
        <v>0</v>
      </c>
      <c r="M18" s="144">
        <f t="shared" si="2"/>
        <v>23.076923076923077</v>
      </c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4" s="83" customFormat="1" x14ac:dyDescent="0.25">
      <c r="A19" s="145">
        <v>1979</v>
      </c>
      <c r="B19" s="56">
        <v>20</v>
      </c>
      <c r="C19" s="23">
        <v>6</v>
      </c>
      <c r="D19" s="29">
        <v>7</v>
      </c>
      <c r="E19" s="29">
        <v>2</v>
      </c>
      <c r="F19" s="29">
        <v>0</v>
      </c>
      <c r="G19" s="29">
        <v>0</v>
      </c>
      <c r="H19" s="29">
        <v>13</v>
      </c>
      <c r="I19" s="143">
        <v>4</v>
      </c>
      <c r="J19" s="138"/>
      <c r="K19" s="144">
        <f t="shared" si="0"/>
        <v>30</v>
      </c>
      <c r="L19" s="144">
        <f t="shared" si="1"/>
        <v>28.571428571428569</v>
      </c>
      <c r="M19" s="144">
        <f t="shared" si="2"/>
        <v>30.76923076923077</v>
      </c>
      <c r="N19" s="138"/>
      <c r="O19" s="138"/>
      <c r="P19" s="138"/>
      <c r="Q19" s="138"/>
      <c r="R19" s="138"/>
      <c r="S19" s="138"/>
      <c r="T19" s="138"/>
      <c r="U19" s="138"/>
      <c r="V19" s="138"/>
      <c r="W19" s="138"/>
    </row>
    <row r="20" spans="1:24" x14ac:dyDescent="0.25">
      <c r="A20" s="145" t="s">
        <v>4</v>
      </c>
      <c r="B20" s="56">
        <v>39</v>
      </c>
      <c r="C20" s="23">
        <v>10</v>
      </c>
      <c r="D20" s="29">
        <v>9</v>
      </c>
      <c r="E20" s="29">
        <v>2</v>
      </c>
      <c r="F20" s="29">
        <v>0</v>
      </c>
      <c r="G20" s="29">
        <v>0</v>
      </c>
      <c r="H20" s="29">
        <v>30</v>
      </c>
      <c r="I20" s="143">
        <v>8</v>
      </c>
      <c r="J20" s="4"/>
      <c r="K20" s="144">
        <f t="shared" si="0"/>
        <v>25.641025641025639</v>
      </c>
      <c r="L20" s="144">
        <f t="shared" si="1"/>
        <v>22.222222222222221</v>
      </c>
      <c r="M20" s="144">
        <f t="shared" si="2"/>
        <v>26.666666666666668</v>
      </c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4" x14ac:dyDescent="0.25">
      <c r="A21" s="145" t="s">
        <v>5</v>
      </c>
      <c r="B21" s="56">
        <v>31</v>
      </c>
      <c r="C21" s="23">
        <v>10</v>
      </c>
      <c r="D21" s="29">
        <v>5</v>
      </c>
      <c r="E21" s="29">
        <v>0</v>
      </c>
      <c r="F21" s="29">
        <v>0</v>
      </c>
      <c r="G21" s="29">
        <v>0</v>
      </c>
      <c r="H21" s="29">
        <v>26</v>
      </c>
      <c r="I21" s="143">
        <v>10</v>
      </c>
      <c r="J21" s="4"/>
      <c r="K21" s="144">
        <f t="shared" si="0"/>
        <v>32.258064516129032</v>
      </c>
      <c r="L21" s="144">
        <f t="shared" si="1"/>
        <v>0</v>
      </c>
      <c r="M21" s="144">
        <f t="shared" si="2"/>
        <v>38.461538461538467</v>
      </c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4" x14ac:dyDescent="0.25">
      <c r="A22" s="145" t="s">
        <v>6</v>
      </c>
      <c r="B22" s="56">
        <v>41</v>
      </c>
      <c r="C22" s="23">
        <v>11</v>
      </c>
      <c r="D22" s="29">
        <v>11</v>
      </c>
      <c r="E22" s="29">
        <v>2</v>
      </c>
      <c r="F22" s="29">
        <v>0</v>
      </c>
      <c r="G22" s="29">
        <v>0</v>
      </c>
      <c r="H22" s="29">
        <v>30</v>
      </c>
      <c r="I22" s="143">
        <v>9</v>
      </c>
      <c r="J22" s="4"/>
      <c r="K22" s="144">
        <f t="shared" si="0"/>
        <v>26.829268292682929</v>
      </c>
      <c r="L22" s="144">
        <f t="shared" si="1"/>
        <v>18.181818181818183</v>
      </c>
      <c r="M22" s="144">
        <f t="shared" si="2"/>
        <v>30</v>
      </c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4" x14ac:dyDescent="0.25">
      <c r="A23" s="145" t="s">
        <v>7</v>
      </c>
      <c r="B23" s="56">
        <v>45</v>
      </c>
      <c r="C23" s="23">
        <v>15</v>
      </c>
      <c r="D23" s="29">
        <v>9</v>
      </c>
      <c r="E23" s="29">
        <v>2</v>
      </c>
      <c r="F23" s="29">
        <v>0</v>
      </c>
      <c r="G23" s="29">
        <v>0</v>
      </c>
      <c r="H23" s="29">
        <v>36</v>
      </c>
      <c r="I23" s="143">
        <v>13</v>
      </c>
      <c r="J23" s="4"/>
      <c r="K23" s="144">
        <f t="shared" si="0"/>
        <v>33.333333333333329</v>
      </c>
      <c r="L23" s="144">
        <f t="shared" si="1"/>
        <v>22.222222222222221</v>
      </c>
      <c r="M23" s="144">
        <f t="shared" si="2"/>
        <v>36.111111111111107</v>
      </c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4" x14ac:dyDescent="0.25">
      <c r="A24" s="145" t="s">
        <v>8</v>
      </c>
      <c r="B24" s="56">
        <v>56</v>
      </c>
      <c r="C24" s="23">
        <v>16</v>
      </c>
      <c r="D24" s="29">
        <v>13</v>
      </c>
      <c r="E24" s="146">
        <v>4</v>
      </c>
      <c r="F24" s="29">
        <v>0</v>
      </c>
      <c r="G24" s="146">
        <v>0</v>
      </c>
      <c r="H24" s="29">
        <v>43</v>
      </c>
      <c r="I24" s="143">
        <v>12</v>
      </c>
      <c r="J24" s="4"/>
      <c r="K24" s="144">
        <f t="shared" si="0"/>
        <v>28.571428571428569</v>
      </c>
      <c r="L24" s="144">
        <f t="shared" si="1"/>
        <v>30.76923076923077</v>
      </c>
      <c r="M24" s="144">
        <f t="shared" si="2"/>
        <v>27.906976744186046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6"/>
    </row>
    <row r="25" spans="1:24" x14ac:dyDescent="0.25">
      <c r="A25" s="145" t="s">
        <v>9</v>
      </c>
      <c r="B25" s="56">
        <v>54</v>
      </c>
      <c r="C25" s="23">
        <v>14</v>
      </c>
      <c r="D25" s="29">
        <v>12</v>
      </c>
      <c r="E25" s="146">
        <v>4</v>
      </c>
      <c r="F25" s="29">
        <v>0</v>
      </c>
      <c r="G25" s="146">
        <v>0</v>
      </c>
      <c r="H25" s="29">
        <v>42</v>
      </c>
      <c r="I25" s="143">
        <v>10</v>
      </c>
      <c r="J25" s="4"/>
      <c r="K25" s="144">
        <f t="shared" si="0"/>
        <v>25.925925925925924</v>
      </c>
      <c r="L25" s="144">
        <f t="shared" si="1"/>
        <v>33.333333333333329</v>
      </c>
      <c r="M25" s="144">
        <f t="shared" si="2"/>
        <v>23.809523809523807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6"/>
    </row>
    <row r="26" spans="1:24" ht="14.25" thickBot="1" x14ac:dyDescent="0.3">
      <c r="A26" s="147" t="s">
        <v>10</v>
      </c>
      <c r="B26" s="87">
        <v>66</v>
      </c>
      <c r="C26" s="88">
        <v>19</v>
      </c>
      <c r="D26" s="148">
        <v>13</v>
      </c>
      <c r="E26" s="149">
        <v>5</v>
      </c>
      <c r="F26" s="148">
        <v>0</v>
      </c>
      <c r="G26" s="149">
        <v>0</v>
      </c>
      <c r="H26" s="148">
        <v>53</v>
      </c>
      <c r="I26" s="150">
        <v>14</v>
      </c>
      <c r="J26" s="4"/>
      <c r="K26" s="144">
        <f t="shared" si="0"/>
        <v>28.787878787878789</v>
      </c>
      <c r="L26" s="144">
        <f t="shared" si="1"/>
        <v>38.461538461538467</v>
      </c>
      <c r="M26" s="144">
        <f t="shared" si="2"/>
        <v>26.415094339622641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6"/>
    </row>
    <row r="27" spans="1:24" x14ac:dyDescent="0.25">
      <c r="A27" s="151" t="s">
        <v>11</v>
      </c>
      <c r="B27" s="73">
        <v>0</v>
      </c>
      <c r="C27" s="74">
        <v>0</v>
      </c>
      <c r="D27" s="77">
        <v>0</v>
      </c>
      <c r="E27" s="152">
        <v>0</v>
      </c>
      <c r="F27" s="77">
        <v>0</v>
      </c>
      <c r="G27" s="152">
        <v>0</v>
      </c>
      <c r="H27" s="77">
        <v>0</v>
      </c>
      <c r="I27" s="153">
        <v>0</v>
      </c>
      <c r="J27" s="4"/>
      <c r="K27" s="144" t="e">
        <f t="shared" si="0"/>
        <v>#DIV/0!</v>
      </c>
      <c r="L27" s="144" t="e">
        <f t="shared" si="1"/>
        <v>#DIV/0!</v>
      </c>
      <c r="M27" s="144" t="e">
        <f t="shared" si="2"/>
        <v>#DIV/0!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6"/>
    </row>
    <row r="28" spans="1:24" x14ac:dyDescent="0.25">
      <c r="A28" s="154" t="s">
        <v>12</v>
      </c>
      <c r="B28" s="56">
        <v>0</v>
      </c>
      <c r="C28" s="23">
        <v>0</v>
      </c>
      <c r="D28" s="29">
        <v>0</v>
      </c>
      <c r="E28" s="146">
        <v>0</v>
      </c>
      <c r="F28" s="29">
        <v>0</v>
      </c>
      <c r="G28" s="146">
        <v>0</v>
      </c>
      <c r="H28" s="29">
        <v>0</v>
      </c>
      <c r="I28" s="143">
        <v>0</v>
      </c>
      <c r="J28" s="4"/>
      <c r="K28" s="144" t="e">
        <f t="shared" si="0"/>
        <v>#DIV/0!</v>
      </c>
      <c r="L28" s="144" t="e">
        <f t="shared" si="1"/>
        <v>#DIV/0!</v>
      </c>
      <c r="M28" s="144" t="e">
        <f t="shared" si="2"/>
        <v>#DIV/0!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6"/>
    </row>
    <row r="29" spans="1:24" x14ac:dyDescent="0.25">
      <c r="A29" s="154" t="s">
        <v>13</v>
      </c>
      <c r="B29" s="56">
        <v>0</v>
      </c>
      <c r="C29" s="23">
        <v>0</v>
      </c>
      <c r="D29" s="29">
        <v>0</v>
      </c>
      <c r="E29" s="146">
        <v>0</v>
      </c>
      <c r="F29" s="29">
        <v>0</v>
      </c>
      <c r="G29" s="146">
        <v>0</v>
      </c>
      <c r="H29" s="29">
        <v>0</v>
      </c>
      <c r="I29" s="143">
        <v>0</v>
      </c>
      <c r="J29" s="4"/>
      <c r="K29" s="144" t="e">
        <f t="shared" si="0"/>
        <v>#DIV/0!</v>
      </c>
      <c r="L29" s="144" t="e">
        <f t="shared" si="1"/>
        <v>#DIV/0!</v>
      </c>
      <c r="M29" s="144" t="e">
        <f t="shared" si="2"/>
        <v>#DIV/0!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6"/>
    </row>
    <row r="30" spans="1:24" x14ac:dyDescent="0.25">
      <c r="A30" s="154" t="s">
        <v>14</v>
      </c>
      <c r="B30" s="56">
        <v>0</v>
      </c>
      <c r="C30" s="23">
        <v>0</v>
      </c>
      <c r="D30" s="29">
        <v>0</v>
      </c>
      <c r="E30" s="146">
        <v>0</v>
      </c>
      <c r="F30" s="29">
        <v>0</v>
      </c>
      <c r="G30" s="146">
        <v>0</v>
      </c>
      <c r="H30" s="29">
        <v>0</v>
      </c>
      <c r="I30" s="143">
        <v>0</v>
      </c>
      <c r="J30" s="4"/>
      <c r="K30" s="144" t="e">
        <f t="shared" si="0"/>
        <v>#DIV/0!</v>
      </c>
      <c r="L30" s="144" t="e">
        <f t="shared" si="1"/>
        <v>#DIV/0!</v>
      </c>
      <c r="M30" s="144" t="e">
        <f t="shared" si="2"/>
        <v>#DIV/0!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6"/>
    </row>
    <row r="31" spans="1:24" x14ac:dyDescent="0.25">
      <c r="A31" s="154" t="s">
        <v>15</v>
      </c>
      <c r="B31" s="56">
        <v>0</v>
      </c>
      <c r="C31" s="23">
        <v>0</v>
      </c>
      <c r="D31" s="29">
        <v>0</v>
      </c>
      <c r="E31" s="146">
        <v>0</v>
      </c>
      <c r="F31" s="29">
        <v>0</v>
      </c>
      <c r="G31" s="146">
        <v>0</v>
      </c>
      <c r="H31" s="29">
        <v>0</v>
      </c>
      <c r="I31" s="143">
        <v>0</v>
      </c>
      <c r="J31" s="4"/>
      <c r="K31" s="144" t="e">
        <f t="shared" si="0"/>
        <v>#DIV/0!</v>
      </c>
      <c r="L31" s="144" t="e">
        <f t="shared" si="1"/>
        <v>#DIV/0!</v>
      </c>
      <c r="M31" s="144" t="e">
        <f t="shared" si="2"/>
        <v>#DIV/0!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6"/>
    </row>
    <row r="32" spans="1:24" x14ac:dyDescent="0.25">
      <c r="A32" s="154" t="s">
        <v>16</v>
      </c>
      <c r="B32" s="56">
        <v>0</v>
      </c>
      <c r="C32" s="23">
        <v>0</v>
      </c>
      <c r="D32" s="29">
        <v>0</v>
      </c>
      <c r="E32" s="146">
        <v>0</v>
      </c>
      <c r="F32" s="29">
        <v>0</v>
      </c>
      <c r="G32" s="146">
        <v>0</v>
      </c>
      <c r="H32" s="29">
        <v>0</v>
      </c>
      <c r="I32" s="143">
        <v>0</v>
      </c>
      <c r="J32" s="4"/>
      <c r="K32" s="144" t="e">
        <f t="shared" si="0"/>
        <v>#DIV/0!</v>
      </c>
      <c r="L32" s="144" t="e">
        <f t="shared" si="1"/>
        <v>#DIV/0!</v>
      </c>
      <c r="M32" s="144" t="e">
        <f t="shared" si="2"/>
        <v>#DIV/0!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6"/>
    </row>
    <row r="33" spans="1:24" x14ac:dyDescent="0.25">
      <c r="A33" s="154" t="s">
        <v>17</v>
      </c>
      <c r="B33" s="56">
        <v>0</v>
      </c>
      <c r="C33" s="23">
        <v>0</v>
      </c>
      <c r="D33" s="29">
        <v>0</v>
      </c>
      <c r="E33" s="146">
        <v>0</v>
      </c>
      <c r="F33" s="29">
        <v>0</v>
      </c>
      <c r="G33" s="146">
        <v>0</v>
      </c>
      <c r="H33" s="29">
        <v>0</v>
      </c>
      <c r="I33" s="143">
        <v>0</v>
      </c>
      <c r="J33" s="4"/>
      <c r="K33" s="144" t="e">
        <f t="shared" si="0"/>
        <v>#DIV/0!</v>
      </c>
      <c r="L33" s="144" t="e">
        <f t="shared" si="1"/>
        <v>#DIV/0!</v>
      </c>
      <c r="M33" s="144" t="e">
        <f t="shared" si="2"/>
        <v>#DIV/0!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6"/>
    </row>
    <row r="34" spans="1:24" x14ac:dyDescent="0.25">
      <c r="A34" s="154" t="s">
        <v>18</v>
      </c>
      <c r="B34" s="56">
        <v>0</v>
      </c>
      <c r="C34" s="23">
        <v>0</v>
      </c>
      <c r="D34" s="29">
        <v>0</v>
      </c>
      <c r="E34" s="146">
        <v>0</v>
      </c>
      <c r="F34" s="29">
        <v>0</v>
      </c>
      <c r="G34" s="146">
        <v>0</v>
      </c>
      <c r="H34" s="29">
        <v>0</v>
      </c>
      <c r="I34" s="143">
        <v>0</v>
      </c>
      <c r="J34" s="4"/>
      <c r="K34" s="144" t="e">
        <f t="shared" si="0"/>
        <v>#DIV/0!</v>
      </c>
      <c r="L34" s="144" t="e">
        <f t="shared" si="1"/>
        <v>#DIV/0!</v>
      </c>
      <c r="M34" s="144" t="e">
        <f t="shared" si="2"/>
        <v>#DIV/0!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6"/>
    </row>
    <row r="35" spans="1:24" x14ac:dyDescent="0.25">
      <c r="A35" s="154" t="s">
        <v>19</v>
      </c>
      <c r="B35" s="56">
        <v>0</v>
      </c>
      <c r="C35" s="23">
        <v>0</v>
      </c>
      <c r="D35" s="29">
        <v>0</v>
      </c>
      <c r="E35" s="155">
        <v>0</v>
      </c>
      <c r="F35" s="29">
        <v>0</v>
      </c>
      <c r="G35" s="155">
        <v>0</v>
      </c>
      <c r="H35" s="29">
        <v>0</v>
      </c>
      <c r="I35" s="156">
        <v>0</v>
      </c>
      <c r="J35" s="4"/>
      <c r="K35" s="144" t="e">
        <f t="shared" si="0"/>
        <v>#DIV/0!</v>
      </c>
      <c r="L35" s="144" t="e">
        <f t="shared" si="1"/>
        <v>#DIV/0!</v>
      </c>
      <c r="M35" s="144" t="e">
        <f t="shared" si="2"/>
        <v>#DIV/0!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6"/>
    </row>
    <row r="36" spans="1:24" x14ac:dyDescent="0.25">
      <c r="A36" s="154" t="s">
        <v>20</v>
      </c>
      <c r="B36" s="56">
        <v>0</v>
      </c>
      <c r="C36" s="23">
        <v>0</v>
      </c>
      <c r="D36" s="29">
        <v>0</v>
      </c>
      <c r="E36" s="146">
        <v>0</v>
      </c>
      <c r="F36" s="29">
        <v>0</v>
      </c>
      <c r="G36" s="146">
        <v>0</v>
      </c>
      <c r="H36" s="29">
        <v>0</v>
      </c>
      <c r="I36" s="143">
        <v>0</v>
      </c>
      <c r="J36" s="4"/>
      <c r="K36" s="144" t="e">
        <f t="shared" si="0"/>
        <v>#DIV/0!</v>
      </c>
      <c r="L36" s="144" t="e">
        <f t="shared" si="1"/>
        <v>#DIV/0!</v>
      </c>
      <c r="M36" s="144" t="e">
        <f t="shared" si="2"/>
        <v>#DIV/0!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6"/>
    </row>
    <row r="37" spans="1:24" x14ac:dyDescent="0.25">
      <c r="A37" s="154" t="s">
        <v>21</v>
      </c>
      <c r="B37" s="56">
        <v>0</v>
      </c>
      <c r="C37" s="23">
        <v>0</v>
      </c>
      <c r="D37" s="29">
        <v>0</v>
      </c>
      <c r="E37" s="146">
        <v>0</v>
      </c>
      <c r="F37" s="29">
        <v>0</v>
      </c>
      <c r="G37" s="146">
        <v>0</v>
      </c>
      <c r="H37" s="29">
        <v>0</v>
      </c>
      <c r="I37" s="143">
        <v>0</v>
      </c>
      <c r="J37" s="4"/>
      <c r="K37" s="144" t="e">
        <f t="shared" si="0"/>
        <v>#DIV/0!</v>
      </c>
      <c r="L37" s="144" t="e">
        <f t="shared" si="1"/>
        <v>#DIV/0!</v>
      </c>
      <c r="M37" s="144" t="e">
        <f t="shared" si="2"/>
        <v>#DIV/0!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6"/>
    </row>
    <row r="38" spans="1:24" x14ac:dyDescent="0.25">
      <c r="A38" s="154" t="s">
        <v>22</v>
      </c>
      <c r="B38" s="56">
        <v>0</v>
      </c>
      <c r="C38" s="23">
        <v>0</v>
      </c>
      <c r="D38" s="29">
        <v>0</v>
      </c>
      <c r="E38" s="146">
        <v>0</v>
      </c>
      <c r="F38" s="29">
        <v>0</v>
      </c>
      <c r="G38" s="146">
        <v>0</v>
      </c>
      <c r="H38" s="29">
        <v>0</v>
      </c>
      <c r="I38" s="143">
        <v>0</v>
      </c>
      <c r="J38" s="4"/>
      <c r="K38" s="144" t="e">
        <f t="shared" si="0"/>
        <v>#DIV/0!</v>
      </c>
      <c r="L38" s="144" t="e">
        <f t="shared" si="1"/>
        <v>#DIV/0!</v>
      </c>
      <c r="M38" s="144" t="e">
        <f t="shared" si="2"/>
        <v>#DIV/0!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6"/>
    </row>
    <row r="39" spans="1:24" x14ac:dyDescent="0.25">
      <c r="A39" s="154" t="s">
        <v>23</v>
      </c>
      <c r="B39" s="56">
        <v>0</v>
      </c>
      <c r="C39" s="23">
        <v>0</v>
      </c>
      <c r="D39" s="29">
        <v>0</v>
      </c>
      <c r="E39" s="146">
        <v>0</v>
      </c>
      <c r="F39" s="29">
        <v>0</v>
      </c>
      <c r="G39" s="146">
        <v>0</v>
      </c>
      <c r="H39" s="29">
        <v>0</v>
      </c>
      <c r="I39" s="143">
        <v>0</v>
      </c>
      <c r="J39" s="4"/>
      <c r="K39" s="144" t="e">
        <f t="shared" si="0"/>
        <v>#DIV/0!</v>
      </c>
      <c r="L39" s="144" t="e">
        <f t="shared" si="1"/>
        <v>#DIV/0!</v>
      </c>
      <c r="M39" s="144" t="e">
        <f t="shared" si="2"/>
        <v>#DIV/0!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6"/>
    </row>
    <row r="40" spans="1:24" x14ac:dyDescent="0.3">
      <c r="A40" s="157" t="s">
        <v>24</v>
      </c>
      <c r="B40" s="158">
        <v>0</v>
      </c>
      <c r="C40" s="34">
        <v>0</v>
      </c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3">
        <v>0</v>
      </c>
      <c r="J40" s="4"/>
      <c r="K40" s="144" t="e">
        <f t="shared" si="0"/>
        <v>#DIV/0!</v>
      </c>
      <c r="L40" s="144" t="e">
        <f t="shared" si="1"/>
        <v>#DIV/0!</v>
      </c>
      <c r="M40" s="144" t="e">
        <f t="shared" si="2"/>
        <v>#DIV/0!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6"/>
    </row>
    <row r="41" spans="1:24" ht="16.5" customHeight="1" x14ac:dyDescent="0.3">
      <c r="A41" s="157" t="s">
        <v>25</v>
      </c>
      <c r="B41" s="158">
        <v>0</v>
      </c>
      <c r="C41" s="34">
        <v>0</v>
      </c>
      <c r="D41" s="146">
        <v>0</v>
      </c>
      <c r="E41" s="146">
        <v>0</v>
      </c>
      <c r="F41" s="146">
        <v>0</v>
      </c>
      <c r="G41" s="146">
        <v>0</v>
      </c>
      <c r="H41" s="146">
        <v>0</v>
      </c>
      <c r="I41" s="143">
        <v>0</v>
      </c>
      <c r="J41" s="4"/>
      <c r="K41" s="144" t="e">
        <f t="shared" si="0"/>
        <v>#DIV/0!</v>
      </c>
      <c r="L41" s="144" t="e">
        <f t="shared" si="1"/>
        <v>#DIV/0!</v>
      </c>
      <c r="M41" s="144" t="e">
        <f t="shared" si="2"/>
        <v>#DIV/0!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6"/>
    </row>
    <row r="42" spans="1:24" x14ac:dyDescent="0.25">
      <c r="A42" s="159" t="s">
        <v>26</v>
      </c>
      <c r="B42" s="56">
        <v>0</v>
      </c>
      <c r="C42" s="89">
        <v>0</v>
      </c>
      <c r="D42" s="160">
        <v>0</v>
      </c>
      <c r="E42" s="160">
        <v>0</v>
      </c>
      <c r="F42" s="160">
        <v>0</v>
      </c>
      <c r="G42" s="160">
        <v>0</v>
      </c>
      <c r="H42" s="160">
        <v>0</v>
      </c>
      <c r="I42" s="161">
        <v>0</v>
      </c>
      <c r="J42" s="4"/>
      <c r="K42" s="144" t="e">
        <f t="shared" si="0"/>
        <v>#DIV/0!</v>
      </c>
      <c r="L42" s="144" t="e">
        <f t="shared" si="1"/>
        <v>#DIV/0!</v>
      </c>
      <c r="M42" s="144" t="e">
        <f t="shared" si="2"/>
        <v>#DIV/0!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6"/>
    </row>
    <row r="43" spans="1:24" ht="14.25" thickBot="1" x14ac:dyDescent="0.3">
      <c r="A43" s="84" t="s">
        <v>27</v>
      </c>
      <c r="B43" s="64">
        <v>0</v>
      </c>
      <c r="C43" s="65">
        <v>0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164">
        <v>0</v>
      </c>
      <c r="J43" s="4"/>
      <c r="K43" s="144" t="e">
        <f t="shared" si="0"/>
        <v>#DIV/0!</v>
      </c>
      <c r="L43" s="144" t="e">
        <f t="shared" si="1"/>
        <v>#DIV/0!</v>
      </c>
      <c r="M43" s="144" t="e">
        <f t="shared" si="2"/>
        <v>#DIV/0!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6"/>
    </row>
    <row r="44" spans="1:24" x14ac:dyDescent="0.25">
      <c r="A44" s="255" t="s">
        <v>28</v>
      </c>
      <c r="B44" s="251">
        <v>3374</v>
      </c>
      <c r="C44" s="15">
        <v>929</v>
      </c>
      <c r="D44" s="246">
        <v>141</v>
      </c>
      <c r="E44" s="246">
        <v>18</v>
      </c>
      <c r="F44" s="246">
        <v>61</v>
      </c>
      <c r="G44" s="246">
        <v>9</v>
      </c>
      <c r="H44" s="246">
        <v>3172</v>
      </c>
      <c r="I44" s="280">
        <v>902</v>
      </c>
      <c r="J44" s="4"/>
      <c r="K44" s="144">
        <f t="shared" si="0"/>
        <v>27.534084173088324</v>
      </c>
      <c r="L44" s="144">
        <f t="shared" si="1"/>
        <v>13.366336633663368</v>
      </c>
      <c r="M44" s="144">
        <f t="shared" si="2"/>
        <v>28.43631778058008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6"/>
    </row>
    <row r="45" spans="1:24" x14ac:dyDescent="0.25">
      <c r="A45" s="145" t="s">
        <v>29</v>
      </c>
      <c r="B45" s="252">
        <v>4355</v>
      </c>
      <c r="C45" s="23">
        <v>1120</v>
      </c>
      <c r="D45" s="29">
        <v>153</v>
      </c>
      <c r="E45" s="29">
        <v>20</v>
      </c>
      <c r="F45" s="29">
        <v>70</v>
      </c>
      <c r="G45" s="29">
        <v>15</v>
      </c>
      <c r="H45" s="29">
        <v>4132</v>
      </c>
      <c r="I45" s="143">
        <v>1085</v>
      </c>
      <c r="J45" s="4"/>
      <c r="K45" s="144">
        <f t="shared" si="0"/>
        <v>25.71756601607348</v>
      </c>
      <c r="L45" s="144">
        <f t="shared" si="1"/>
        <v>15.695067264573993</v>
      </c>
      <c r="M45" s="144">
        <f t="shared" si="2"/>
        <v>26.258470474346563</v>
      </c>
      <c r="N45" s="4"/>
      <c r="O45" s="4"/>
      <c r="P45" s="163"/>
      <c r="Q45" s="163"/>
      <c r="R45" s="163"/>
      <c r="S45" s="163"/>
      <c r="T45" s="163"/>
      <c r="U45" s="163"/>
      <c r="V45" s="4"/>
      <c r="W45" s="4"/>
      <c r="X45" s="6"/>
    </row>
    <row r="46" spans="1:24" x14ac:dyDescent="0.25">
      <c r="A46" s="145" t="s">
        <v>30</v>
      </c>
      <c r="B46" s="252">
        <v>6045</v>
      </c>
      <c r="C46" s="23">
        <v>1733</v>
      </c>
      <c r="D46" s="29">
        <v>174</v>
      </c>
      <c r="E46" s="29">
        <v>22</v>
      </c>
      <c r="F46" s="29">
        <v>197</v>
      </c>
      <c r="G46" s="29">
        <v>17</v>
      </c>
      <c r="H46" s="29">
        <v>5674</v>
      </c>
      <c r="I46" s="143">
        <v>1694</v>
      </c>
      <c r="J46" s="4"/>
      <c r="K46" s="144">
        <f t="shared" si="0"/>
        <v>28.668320926385444</v>
      </c>
      <c r="L46" s="144">
        <f t="shared" si="1"/>
        <v>10.512129380053908</v>
      </c>
      <c r="M46" s="144">
        <f t="shared" si="2"/>
        <v>29.855481142051467</v>
      </c>
      <c r="N46" s="4"/>
      <c r="O46" s="4"/>
      <c r="P46" s="163"/>
      <c r="Q46" s="163"/>
      <c r="R46" s="163"/>
      <c r="S46" s="163"/>
      <c r="T46" s="163"/>
      <c r="U46" s="163"/>
      <c r="V46" s="4"/>
      <c r="W46" s="4"/>
      <c r="X46" s="6"/>
    </row>
    <row r="47" spans="1:24" x14ac:dyDescent="0.25">
      <c r="A47" s="141" t="s">
        <v>31</v>
      </c>
      <c r="B47" s="252">
        <f>D47+F47+H47</f>
        <v>10960</v>
      </c>
      <c r="C47" s="23">
        <f>E47+G47+I47</f>
        <v>3286</v>
      </c>
      <c r="D47" s="29">
        <v>534</v>
      </c>
      <c r="E47" s="29">
        <v>138</v>
      </c>
      <c r="F47" s="29">
        <v>280</v>
      </c>
      <c r="G47" s="29">
        <v>45</v>
      </c>
      <c r="H47" s="29">
        <v>10146</v>
      </c>
      <c r="I47" s="162">
        <v>3103</v>
      </c>
      <c r="J47" s="4"/>
      <c r="K47" s="144">
        <f t="shared" si="0"/>
        <v>29.981751824817522</v>
      </c>
      <c r="L47" s="144">
        <f t="shared" si="1"/>
        <v>22.481572481572481</v>
      </c>
      <c r="M47" s="144">
        <f t="shared" si="2"/>
        <v>30.583481174847233</v>
      </c>
      <c r="N47" s="4"/>
      <c r="O47" s="4"/>
      <c r="P47" s="163"/>
      <c r="Q47" s="163"/>
      <c r="R47" s="163"/>
      <c r="S47" s="163"/>
      <c r="T47" s="163"/>
      <c r="U47" s="163"/>
      <c r="V47" s="4"/>
      <c r="W47" s="4"/>
      <c r="X47" s="6"/>
    </row>
    <row r="48" spans="1:24" x14ac:dyDescent="0.25">
      <c r="A48" s="145" t="s">
        <v>32</v>
      </c>
      <c r="B48" s="252">
        <v>11260</v>
      </c>
      <c r="C48" s="23">
        <v>3611</v>
      </c>
      <c r="D48" s="29">
        <v>649</v>
      </c>
      <c r="E48" s="29">
        <v>171</v>
      </c>
      <c r="F48" s="29">
        <v>300</v>
      </c>
      <c r="G48" s="29">
        <v>41</v>
      </c>
      <c r="H48" s="29">
        <v>10311</v>
      </c>
      <c r="I48" s="162">
        <v>3399</v>
      </c>
      <c r="J48" s="4"/>
      <c r="K48" s="144">
        <f t="shared" si="0"/>
        <v>32.069271758436948</v>
      </c>
      <c r="L48" s="144">
        <f t="shared" si="1"/>
        <v>22.339304531085354</v>
      </c>
      <c r="M48" s="144">
        <f t="shared" si="2"/>
        <v>32.964794879255166</v>
      </c>
      <c r="N48" s="4"/>
      <c r="O48" s="4"/>
      <c r="P48" s="163"/>
      <c r="Q48" s="163"/>
      <c r="R48" s="163"/>
      <c r="S48" s="163"/>
      <c r="T48" s="163"/>
      <c r="U48" s="163"/>
      <c r="V48" s="4"/>
      <c r="W48" s="4"/>
      <c r="X48" s="6"/>
    </row>
    <row r="49" spans="1:24" x14ac:dyDescent="0.25">
      <c r="A49" s="145" t="s">
        <v>33</v>
      </c>
      <c r="B49" s="252">
        <f>D49+F49+H49</f>
        <v>13052</v>
      </c>
      <c r="C49" s="23">
        <v>4149</v>
      </c>
      <c r="D49" s="29">
        <v>1168</v>
      </c>
      <c r="E49" s="29">
        <v>277</v>
      </c>
      <c r="F49" s="29">
        <v>309</v>
      </c>
      <c r="G49" s="29">
        <v>53</v>
      </c>
      <c r="H49" s="29">
        <v>11575</v>
      </c>
      <c r="I49" s="162">
        <v>3819</v>
      </c>
      <c r="J49" s="4"/>
      <c r="K49" s="144">
        <f t="shared" si="0"/>
        <v>31.788231688630098</v>
      </c>
      <c r="L49" s="144">
        <f t="shared" si="1"/>
        <v>22.342586323628979</v>
      </c>
      <c r="M49" s="144">
        <f t="shared" si="2"/>
        <v>32.99352051835853</v>
      </c>
      <c r="N49" s="4"/>
      <c r="O49" s="4"/>
      <c r="P49" s="163"/>
      <c r="Q49" s="163"/>
      <c r="R49" s="163"/>
      <c r="S49" s="163"/>
      <c r="T49" s="163"/>
      <c r="U49" s="163"/>
      <c r="V49" s="4"/>
      <c r="W49" s="4"/>
      <c r="X49" s="6"/>
    </row>
    <row r="50" spans="1:24" x14ac:dyDescent="0.25">
      <c r="A50" s="141" t="s">
        <v>34</v>
      </c>
      <c r="B50" s="252">
        <v>13933</v>
      </c>
      <c r="C50" s="23">
        <v>4450</v>
      </c>
      <c r="D50" s="29">
        <v>1404</v>
      </c>
      <c r="E50" s="29">
        <v>301</v>
      </c>
      <c r="F50" s="29">
        <v>313</v>
      </c>
      <c r="G50" s="29">
        <v>56</v>
      </c>
      <c r="H50" s="29">
        <v>12216</v>
      </c>
      <c r="I50" s="162">
        <v>4093</v>
      </c>
      <c r="J50" s="4"/>
      <c r="K50" s="144">
        <f t="shared" si="0"/>
        <v>31.938563123519703</v>
      </c>
      <c r="L50" s="144">
        <f t="shared" si="1"/>
        <v>20.792079207920793</v>
      </c>
      <c r="M50" s="144">
        <f t="shared" si="2"/>
        <v>33.505239030779308</v>
      </c>
      <c r="N50" s="4"/>
      <c r="O50" s="4"/>
      <c r="P50" s="163"/>
      <c r="Q50" s="163"/>
      <c r="R50" s="163"/>
      <c r="S50" s="163"/>
      <c r="T50" s="163"/>
      <c r="U50" s="163"/>
      <c r="V50" s="4"/>
      <c r="W50" s="4"/>
      <c r="X50" s="6"/>
    </row>
    <row r="51" spans="1:24" x14ac:dyDescent="0.25">
      <c r="A51" s="145" t="s">
        <v>35</v>
      </c>
      <c r="B51" s="252">
        <v>15324</v>
      </c>
      <c r="C51" s="23">
        <v>4941</v>
      </c>
      <c r="D51" s="29">
        <v>1829</v>
      </c>
      <c r="E51" s="29">
        <v>413</v>
      </c>
      <c r="F51" s="29">
        <v>274</v>
      </c>
      <c r="G51" s="29">
        <v>62</v>
      </c>
      <c r="H51" s="29">
        <v>13221</v>
      </c>
      <c r="I51" s="162">
        <v>4466</v>
      </c>
      <c r="J51" s="4"/>
      <c r="K51" s="144">
        <f t="shared" si="0"/>
        <v>32.243539545810492</v>
      </c>
      <c r="L51" s="144">
        <f t="shared" si="1"/>
        <v>22.586780789348548</v>
      </c>
      <c r="M51" s="144">
        <f t="shared" si="2"/>
        <v>33.779593071628469</v>
      </c>
      <c r="N51" s="4"/>
      <c r="O51" s="4"/>
      <c r="P51" s="163"/>
      <c r="Q51" s="163"/>
      <c r="R51" s="163"/>
      <c r="S51" s="163"/>
      <c r="T51" s="163"/>
      <c r="U51" s="163"/>
      <c r="V51" s="4"/>
      <c r="W51" s="4"/>
      <c r="X51" s="6"/>
    </row>
    <row r="52" spans="1:24" x14ac:dyDescent="0.25">
      <c r="A52" s="145" t="s">
        <v>36</v>
      </c>
      <c r="B52" s="252">
        <v>16572</v>
      </c>
      <c r="C52" s="23">
        <v>5389</v>
      </c>
      <c r="D52" s="29">
        <v>1990</v>
      </c>
      <c r="E52" s="29">
        <v>460</v>
      </c>
      <c r="F52" s="29">
        <v>275</v>
      </c>
      <c r="G52" s="29">
        <v>59</v>
      </c>
      <c r="H52" s="29">
        <v>14307</v>
      </c>
      <c r="I52" s="162">
        <v>4870</v>
      </c>
      <c r="J52" s="4"/>
      <c r="K52" s="144">
        <f t="shared" si="0"/>
        <v>32.518706251508569</v>
      </c>
      <c r="L52" s="144">
        <f t="shared" si="1"/>
        <v>22.913907284768211</v>
      </c>
      <c r="M52" s="144">
        <f t="shared" si="2"/>
        <v>34.039281470608799</v>
      </c>
      <c r="N52" s="4"/>
      <c r="O52" s="4"/>
      <c r="P52" s="163"/>
      <c r="Q52" s="163"/>
      <c r="R52" s="163"/>
      <c r="S52" s="163"/>
      <c r="T52" s="163"/>
      <c r="U52" s="163"/>
      <c r="V52" s="4"/>
      <c r="W52" s="4"/>
      <c r="X52" s="6"/>
    </row>
    <row r="53" spans="1:24" x14ac:dyDescent="0.25">
      <c r="A53" s="145" t="s">
        <v>37</v>
      </c>
      <c r="B53" s="252">
        <v>16559</v>
      </c>
      <c r="C53" s="23">
        <v>5447</v>
      </c>
      <c r="D53" s="29">
        <v>2262</v>
      </c>
      <c r="E53" s="29">
        <v>527</v>
      </c>
      <c r="F53" s="29">
        <v>161</v>
      </c>
      <c r="G53" s="29">
        <v>46</v>
      </c>
      <c r="H53" s="29">
        <v>14136</v>
      </c>
      <c r="I53" s="162">
        <v>4874</v>
      </c>
      <c r="J53" s="4"/>
      <c r="K53" s="144">
        <f t="shared" si="0"/>
        <v>32.894498460051935</v>
      </c>
      <c r="L53" s="144">
        <f t="shared" si="1"/>
        <v>23.648369789517126</v>
      </c>
      <c r="M53" s="144">
        <f t="shared" si="2"/>
        <v>34.479343520090552</v>
      </c>
      <c r="N53" s="4"/>
      <c r="O53" s="4"/>
      <c r="P53" s="163"/>
      <c r="Q53" s="163"/>
      <c r="R53" s="163"/>
      <c r="S53" s="163"/>
      <c r="T53" s="163"/>
      <c r="U53" s="163"/>
      <c r="V53" s="4"/>
      <c r="W53" s="4"/>
      <c r="X53" s="6"/>
    </row>
    <row r="54" spans="1:24" x14ac:dyDescent="0.25">
      <c r="A54" s="141" t="s">
        <v>45</v>
      </c>
      <c r="B54" s="252">
        <v>16483</v>
      </c>
      <c r="C54" s="23">
        <v>5521</v>
      </c>
      <c r="D54" s="36">
        <v>2358</v>
      </c>
      <c r="E54" s="36">
        <v>611</v>
      </c>
      <c r="F54" s="36">
        <v>122</v>
      </c>
      <c r="G54" s="36">
        <v>31</v>
      </c>
      <c r="H54" s="36">
        <v>14003</v>
      </c>
      <c r="I54" s="162">
        <v>4879</v>
      </c>
      <c r="J54" s="4"/>
      <c r="K54" s="144">
        <f t="shared" si="0"/>
        <v>33.495116180306979</v>
      </c>
      <c r="L54" s="144">
        <f t="shared" si="1"/>
        <v>25.887096774193548</v>
      </c>
      <c r="M54" s="144">
        <f t="shared" si="2"/>
        <v>34.842533742769405</v>
      </c>
      <c r="N54" s="4"/>
      <c r="O54" s="4"/>
      <c r="P54" s="163"/>
      <c r="Q54" s="163"/>
      <c r="R54" s="163"/>
      <c r="S54" s="163"/>
      <c r="T54" s="163"/>
      <c r="U54" s="163"/>
      <c r="V54" s="4"/>
      <c r="W54" s="4"/>
      <c r="X54" s="6"/>
    </row>
    <row r="55" spans="1:24" x14ac:dyDescent="0.25">
      <c r="A55" s="283">
        <v>2015</v>
      </c>
      <c r="B55" s="252">
        <v>16506</v>
      </c>
      <c r="C55" s="23">
        <v>5685</v>
      </c>
      <c r="D55" s="36">
        <v>2603</v>
      </c>
      <c r="E55" s="36">
        <v>694</v>
      </c>
      <c r="F55" s="36">
        <v>139</v>
      </c>
      <c r="G55" s="36">
        <v>39</v>
      </c>
      <c r="H55" s="36">
        <v>13764</v>
      </c>
      <c r="I55" s="162">
        <v>4952</v>
      </c>
      <c r="J55" s="4"/>
      <c r="K55" s="144">
        <f>C55/B55*100</f>
        <v>34.442021083242459</v>
      </c>
      <c r="L55" s="144">
        <f>(E55+G55)/(D55+F55)*100</f>
        <v>26.73231218088986</v>
      </c>
      <c r="M55" s="144">
        <f>I55/H55*100</f>
        <v>35.977913397268239</v>
      </c>
      <c r="N55" s="4"/>
      <c r="O55" s="4"/>
      <c r="P55" s="163"/>
      <c r="Q55" s="163"/>
      <c r="R55" s="163"/>
      <c r="S55" s="163"/>
      <c r="T55" s="163"/>
      <c r="U55" s="163"/>
      <c r="V55" s="4"/>
      <c r="W55" s="4"/>
      <c r="X55" s="6"/>
    </row>
    <row r="56" spans="1:24" x14ac:dyDescent="0.25">
      <c r="A56" s="283">
        <v>2016</v>
      </c>
      <c r="B56" s="252">
        <v>16016</v>
      </c>
      <c r="C56" s="23">
        <v>5528</v>
      </c>
      <c r="D56" s="36">
        <v>2795</v>
      </c>
      <c r="E56" s="36">
        <v>718</v>
      </c>
      <c r="F56" s="36">
        <v>143</v>
      </c>
      <c r="G56" s="36">
        <v>32</v>
      </c>
      <c r="H56" s="36">
        <v>13078</v>
      </c>
      <c r="I56" s="162">
        <v>4778</v>
      </c>
      <c r="J56" s="4"/>
      <c r="K56" s="144">
        <f>C56/B56*100</f>
        <v>34.515484515484516</v>
      </c>
      <c r="L56" s="144">
        <f>(E56+G56)/(D56+F56)*100</f>
        <v>25.527569775357385</v>
      </c>
      <c r="M56" s="144">
        <f>I56/H56*100</f>
        <v>36.534638323902733</v>
      </c>
      <c r="N56" s="4"/>
      <c r="O56" s="4"/>
      <c r="P56" s="163"/>
      <c r="Q56" s="163"/>
      <c r="R56" s="163"/>
      <c r="S56" s="163"/>
      <c r="T56" s="163"/>
      <c r="U56" s="163"/>
      <c r="V56" s="4"/>
      <c r="W56" s="4"/>
      <c r="X56" s="6"/>
    </row>
    <row r="57" spans="1:24" x14ac:dyDescent="0.25">
      <c r="A57" s="283">
        <v>2017</v>
      </c>
      <c r="B57" s="252">
        <v>15999</v>
      </c>
      <c r="C57" s="23">
        <v>5730</v>
      </c>
      <c r="D57" s="36">
        <v>2657</v>
      </c>
      <c r="E57" s="36">
        <v>740</v>
      </c>
      <c r="F57" s="36">
        <v>126</v>
      </c>
      <c r="G57" s="36">
        <v>38</v>
      </c>
      <c r="H57" s="36">
        <v>13216</v>
      </c>
      <c r="I57" s="162">
        <v>4952</v>
      </c>
      <c r="J57" s="4"/>
      <c r="K57" s="144">
        <f>C57/B57*100</f>
        <v>35.814738421151318</v>
      </c>
      <c r="L57" s="144">
        <f>(E57+G57)/(D57+F57)*100</f>
        <v>27.955443765720446</v>
      </c>
      <c r="M57" s="144">
        <f>I57/H57*100</f>
        <v>37.469733656174334</v>
      </c>
      <c r="N57" s="4"/>
      <c r="O57" s="4"/>
      <c r="P57" s="163"/>
      <c r="Q57" s="163"/>
      <c r="R57" s="163"/>
      <c r="S57" s="163"/>
      <c r="T57" s="163"/>
      <c r="U57" s="163"/>
      <c r="V57" s="4"/>
      <c r="W57" s="4"/>
      <c r="X57" s="6"/>
    </row>
    <row r="58" spans="1:24" x14ac:dyDescent="0.25">
      <c r="A58" s="283">
        <v>2018</v>
      </c>
      <c r="B58" s="252">
        <f t="shared" ref="B58:C60" si="3">D58+F58+H58</f>
        <v>15993</v>
      </c>
      <c r="C58" s="23">
        <f t="shared" si="3"/>
        <v>5912</v>
      </c>
      <c r="D58" s="36">
        <v>2686</v>
      </c>
      <c r="E58" s="36">
        <v>768</v>
      </c>
      <c r="F58" s="36">
        <v>151</v>
      </c>
      <c r="G58" s="36">
        <v>43</v>
      </c>
      <c r="H58" s="36">
        <v>13156</v>
      </c>
      <c r="I58" s="162">
        <v>5101</v>
      </c>
      <c r="J58" s="4"/>
      <c r="K58" s="144">
        <f t="shared" ref="K58:K61" si="4">C58/B58*100</f>
        <v>36.966172700556491</v>
      </c>
      <c r="L58" s="144">
        <f t="shared" ref="L58:L61" si="5">(E58+G58)/(D58+F58)*100</f>
        <v>28.586535072259426</v>
      </c>
      <c r="M58" s="144">
        <f t="shared" ref="M58:M61" si="6">I58/H58*100</f>
        <v>38.773183338400727</v>
      </c>
      <c r="N58" s="4"/>
      <c r="O58" s="4"/>
      <c r="P58" s="163"/>
      <c r="Q58" s="163"/>
      <c r="R58" s="163"/>
      <c r="S58" s="163"/>
      <c r="T58" s="163"/>
      <c r="U58" s="163"/>
      <c r="V58" s="4"/>
      <c r="W58" s="4"/>
      <c r="X58" s="6"/>
    </row>
    <row r="59" spans="1:24" x14ac:dyDescent="0.25">
      <c r="A59" s="283">
        <v>2019</v>
      </c>
      <c r="B59" s="252">
        <f t="shared" si="3"/>
        <v>14897</v>
      </c>
      <c r="C59" s="23">
        <f t="shared" si="3"/>
        <v>5684</v>
      </c>
      <c r="D59" s="36">
        <v>2663</v>
      </c>
      <c r="E59" s="36">
        <v>781</v>
      </c>
      <c r="F59" s="36">
        <v>154</v>
      </c>
      <c r="G59" s="36">
        <v>40</v>
      </c>
      <c r="H59" s="36">
        <v>12080</v>
      </c>
      <c r="I59" s="162">
        <v>4863</v>
      </c>
      <c r="J59" s="4"/>
      <c r="K59" s="144">
        <f t="shared" si="4"/>
        <v>38.155333288581595</v>
      </c>
      <c r="L59" s="144">
        <f t="shared" si="5"/>
        <v>29.14447994320199</v>
      </c>
      <c r="M59" s="144">
        <f t="shared" si="6"/>
        <v>40.256622516556291</v>
      </c>
      <c r="N59" s="4"/>
      <c r="O59" s="4"/>
      <c r="P59" s="163"/>
      <c r="Q59" s="163"/>
      <c r="R59" s="163"/>
      <c r="S59" s="163"/>
      <c r="T59" s="163"/>
      <c r="U59" s="163"/>
      <c r="V59" s="4"/>
      <c r="W59" s="4"/>
      <c r="X59" s="6"/>
    </row>
    <row r="60" spans="1:24" x14ac:dyDescent="0.25">
      <c r="A60" s="283">
        <v>2020</v>
      </c>
      <c r="B60" s="252">
        <f t="shared" si="3"/>
        <v>14317</v>
      </c>
      <c r="C60" s="23">
        <f t="shared" si="3"/>
        <v>5616</v>
      </c>
      <c r="D60" s="146">
        <v>2498</v>
      </c>
      <c r="E60" s="146">
        <v>763</v>
      </c>
      <c r="F60" s="146">
        <v>84</v>
      </c>
      <c r="G60" s="146">
        <v>25</v>
      </c>
      <c r="H60" s="146">
        <v>11735</v>
      </c>
      <c r="I60" s="143">
        <v>4828</v>
      </c>
      <c r="J60" s="4"/>
      <c r="K60" s="144">
        <f t="shared" si="4"/>
        <v>39.226094852273519</v>
      </c>
      <c r="L60" s="144">
        <f t="shared" si="5"/>
        <v>30.518977536793184</v>
      </c>
      <c r="M60" s="144">
        <f t="shared" si="6"/>
        <v>41.141883255219433</v>
      </c>
      <c r="N60" s="4"/>
      <c r="O60" s="4"/>
      <c r="P60" s="163"/>
      <c r="Q60" s="163"/>
      <c r="R60" s="163"/>
      <c r="S60" s="163"/>
      <c r="T60" s="163"/>
      <c r="U60" s="163"/>
      <c r="V60" s="4"/>
      <c r="W60" s="4"/>
      <c r="X60" s="6"/>
    </row>
    <row r="61" spans="1:24" x14ac:dyDescent="0.25">
      <c r="A61" s="283">
        <v>2021</v>
      </c>
      <c r="B61" s="252">
        <f t="shared" ref="B61" si="7">D61+F61+H61</f>
        <v>15223</v>
      </c>
      <c r="C61" s="23">
        <f t="shared" ref="C61" si="8">E61+G61+I61</f>
        <v>6132</v>
      </c>
      <c r="D61" s="146">
        <v>2679</v>
      </c>
      <c r="E61" s="146">
        <v>842</v>
      </c>
      <c r="F61" s="146">
        <v>100</v>
      </c>
      <c r="G61" s="146">
        <v>34</v>
      </c>
      <c r="H61" s="146">
        <v>12444</v>
      </c>
      <c r="I61" s="143">
        <v>5256</v>
      </c>
      <c r="J61" s="4"/>
      <c r="K61" s="144">
        <f t="shared" si="4"/>
        <v>40.28115351770348</v>
      </c>
      <c r="L61" s="144">
        <f t="shared" si="5"/>
        <v>31.522130262684417</v>
      </c>
      <c r="M61" s="144">
        <f t="shared" si="6"/>
        <v>42.237222757955642</v>
      </c>
      <c r="N61" s="4"/>
      <c r="O61" s="4"/>
      <c r="P61" s="163"/>
      <c r="Q61" s="163"/>
      <c r="R61" s="163"/>
      <c r="S61" s="163"/>
      <c r="T61" s="163"/>
      <c r="U61" s="163"/>
      <c r="V61" s="4"/>
      <c r="W61" s="4"/>
      <c r="X61" s="6"/>
    </row>
    <row r="62" spans="1:24" x14ac:dyDescent="0.25">
      <c r="A62" s="283">
        <v>2022</v>
      </c>
      <c r="B62" s="252">
        <f t="shared" ref="B62" si="9">D62+F62+H62</f>
        <v>16586</v>
      </c>
      <c r="C62" s="23">
        <f t="shared" ref="C62" si="10">E62+G62+I62</f>
        <v>6851</v>
      </c>
      <c r="D62" s="146">
        <v>3025</v>
      </c>
      <c r="E62" s="146">
        <v>980</v>
      </c>
      <c r="F62" s="146">
        <v>108</v>
      </c>
      <c r="G62" s="146">
        <v>35</v>
      </c>
      <c r="H62" s="146">
        <v>13453</v>
      </c>
      <c r="I62" s="143">
        <v>5836</v>
      </c>
      <c r="J62" s="4"/>
      <c r="K62" s="144">
        <f t="shared" ref="K62" si="11">C62/B62*100</f>
        <v>41.305920655974923</v>
      </c>
      <c r="L62" s="144">
        <f t="shared" ref="L62" si="12">(E62+G62)/(D62+F62)*100</f>
        <v>32.397063517395466</v>
      </c>
      <c r="M62" s="144">
        <f t="shared" ref="M62" si="13">I62/H62*100</f>
        <v>43.380658589162266</v>
      </c>
      <c r="N62" s="4"/>
      <c r="O62" s="4"/>
      <c r="P62" s="163"/>
      <c r="Q62" s="163"/>
      <c r="R62" s="163"/>
      <c r="S62" s="163"/>
      <c r="T62" s="163"/>
      <c r="U62" s="163"/>
      <c r="V62" s="4"/>
      <c r="W62" s="4"/>
      <c r="X62" s="6"/>
    </row>
    <row r="63" spans="1:24" x14ac:dyDescent="0.25">
      <c r="A63" s="283">
        <v>2023</v>
      </c>
      <c r="B63" s="252">
        <f t="shared" ref="B63" si="14">D63+F63+H63</f>
        <v>16916</v>
      </c>
      <c r="C63" s="23">
        <f t="shared" ref="C63" si="15">E63+G63+I63</f>
        <v>7083</v>
      </c>
      <c r="D63" s="146">
        <v>2934</v>
      </c>
      <c r="E63" s="146">
        <v>921</v>
      </c>
      <c r="F63" s="146">
        <v>117</v>
      </c>
      <c r="G63" s="146">
        <v>41</v>
      </c>
      <c r="H63" s="146">
        <v>13865</v>
      </c>
      <c r="I63" s="143">
        <v>6121</v>
      </c>
      <c r="J63" s="4"/>
      <c r="K63" s="144">
        <f t="shared" ref="K63" si="16">C63/B63*100</f>
        <v>41.871600851265072</v>
      </c>
      <c r="L63" s="144">
        <f t="shared" ref="L63" si="17">(E63+G63)/(D63+F63)*100</f>
        <v>31.530645689937725</v>
      </c>
      <c r="M63" s="144">
        <f t="shared" ref="M63" si="18">I63/H63*100</f>
        <v>44.147133068878468</v>
      </c>
      <c r="N63" s="4"/>
      <c r="O63" s="4"/>
      <c r="P63" s="163"/>
      <c r="Q63" s="163"/>
      <c r="R63" s="163"/>
      <c r="S63" s="163"/>
      <c r="T63" s="163"/>
      <c r="U63" s="163"/>
      <c r="V63" s="4"/>
      <c r="W63" s="4"/>
      <c r="X63" s="6"/>
    </row>
    <row r="64" spans="1:24" x14ac:dyDescent="0.25">
      <c r="A64" s="256">
        <v>2024</v>
      </c>
      <c r="B64" s="253">
        <v>17874</v>
      </c>
      <c r="C64" s="65">
        <v>7406</v>
      </c>
      <c r="D64" s="433">
        <v>3284</v>
      </c>
      <c r="E64" s="433">
        <v>1068</v>
      </c>
      <c r="F64" s="433">
        <v>122</v>
      </c>
      <c r="G64" s="433">
        <v>45</v>
      </c>
      <c r="H64" s="433">
        <v>14468</v>
      </c>
      <c r="I64" s="164">
        <v>6293</v>
      </c>
      <c r="J64" s="4"/>
      <c r="K64" s="144">
        <f t="shared" ref="K64:K65" si="19">C64/B64*100</f>
        <v>41.434485845361976</v>
      </c>
      <c r="L64" s="144">
        <f t="shared" ref="L64:L65" si="20">(E64+G64)/(D64+F64)*100</f>
        <v>32.677627715795651</v>
      </c>
      <c r="M64" s="144">
        <f t="shared" ref="M64:M65" si="21">I64/H64*100</f>
        <v>43.495991152889133</v>
      </c>
      <c r="N64" s="4"/>
      <c r="O64" s="4"/>
      <c r="P64" s="163"/>
      <c r="Q64" s="163"/>
      <c r="R64" s="163"/>
      <c r="S64" s="163"/>
      <c r="T64" s="163"/>
      <c r="U64" s="163"/>
      <c r="V64" s="4"/>
      <c r="W64" s="4"/>
      <c r="X64" s="6"/>
    </row>
    <row r="65" spans="1:24" ht="14.25" thickBot="1" x14ac:dyDescent="0.3">
      <c r="A65" s="284">
        <v>2025</v>
      </c>
      <c r="B65" s="254">
        <v>18203</v>
      </c>
      <c r="C65" s="248">
        <v>7606</v>
      </c>
      <c r="D65" s="281">
        <v>3331</v>
      </c>
      <c r="E65" s="281">
        <v>1074</v>
      </c>
      <c r="F65" s="281">
        <v>124</v>
      </c>
      <c r="G65" s="281">
        <v>43</v>
      </c>
      <c r="H65" s="281">
        <v>14748</v>
      </c>
      <c r="I65" s="282">
        <v>6489</v>
      </c>
      <c r="J65" s="4"/>
      <c r="K65" s="144">
        <f t="shared" si="19"/>
        <v>41.784321265725431</v>
      </c>
      <c r="L65" s="144">
        <f t="shared" si="20"/>
        <v>32.329956584659911</v>
      </c>
      <c r="M65" s="144">
        <f t="shared" si="21"/>
        <v>43.999186330349879</v>
      </c>
      <c r="N65" s="4"/>
      <c r="O65" s="4"/>
      <c r="P65" s="163"/>
      <c r="Q65" s="163"/>
      <c r="R65" s="163"/>
      <c r="S65" s="163"/>
      <c r="T65" s="163"/>
      <c r="U65" s="163"/>
      <c r="V65" s="4"/>
      <c r="W65" s="4"/>
      <c r="X65" s="6"/>
    </row>
    <row r="66" spans="1:24" x14ac:dyDescent="0.25">
      <c r="A66" s="279"/>
      <c r="B66" s="243"/>
      <c r="C66" s="243"/>
      <c r="D66" s="278"/>
      <c r="E66" s="278"/>
      <c r="F66" s="278"/>
      <c r="G66" s="278"/>
      <c r="H66" s="278"/>
      <c r="I66" s="278"/>
      <c r="J66" s="4"/>
      <c r="K66" s="144"/>
      <c r="L66" s="144"/>
      <c r="M66" s="144"/>
      <c r="N66" s="4"/>
      <c r="O66" s="4"/>
    </row>
    <row r="67" spans="1:24" x14ac:dyDescent="0.3">
      <c r="A67" s="6" t="s">
        <v>113</v>
      </c>
      <c r="B67" s="94"/>
      <c r="C67" s="94"/>
      <c r="D67" s="94"/>
      <c r="E67" s="94"/>
      <c r="F67" s="94"/>
      <c r="G67" s="94"/>
      <c r="H67" s="94"/>
      <c r="I67" s="94"/>
      <c r="J67" s="4"/>
      <c r="N67" s="4"/>
      <c r="O67" s="4"/>
    </row>
    <row r="68" spans="1:24" x14ac:dyDescent="0.3">
      <c r="A68" s="6" t="s">
        <v>114</v>
      </c>
      <c r="B68" s="94"/>
      <c r="C68" s="94"/>
      <c r="D68" s="94"/>
      <c r="E68" s="94"/>
      <c r="F68" s="94"/>
      <c r="G68" s="94"/>
      <c r="H68" s="94"/>
      <c r="I68" s="94"/>
      <c r="J68" s="4"/>
      <c r="N68" s="4"/>
      <c r="O68" s="4"/>
    </row>
    <row r="69" spans="1:24" x14ac:dyDescent="0.3">
      <c r="A69" s="6" t="s">
        <v>116</v>
      </c>
    </row>
    <row r="70" spans="1:24" x14ac:dyDescent="0.3">
      <c r="A70" s="47" t="s">
        <v>115</v>
      </c>
      <c r="P70" s="6"/>
    </row>
    <row r="71" spans="1:24" x14ac:dyDescent="0.3">
      <c r="A71" s="45" t="s">
        <v>117</v>
      </c>
    </row>
    <row r="72" spans="1:24" x14ac:dyDescent="0.3">
      <c r="A72" s="45" t="s">
        <v>103</v>
      </c>
      <c r="B72" s="165"/>
      <c r="C72" s="165"/>
      <c r="K72" s="83"/>
    </row>
    <row r="73" spans="1:24" x14ac:dyDescent="0.3">
      <c r="A73" s="48" t="s">
        <v>109</v>
      </c>
      <c r="B73" s="165"/>
      <c r="C73" s="165"/>
      <c r="K73" s="83"/>
    </row>
    <row r="74" spans="1:24" x14ac:dyDescent="0.3">
      <c r="B74" s="165"/>
      <c r="C74" s="165"/>
      <c r="K74" s="83"/>
    </row>
    <row r="75" spans="1:24" x14ac:dyDescent="0.3">
      <c r="B75" s="165"/>
      <c r="C75" s="165"/>
      <c r="K75" s="83"/>
    </row>
    <row r="76" spans="1:24" x14ac:dyDescent="0.3">
      <c r="B76" s="165"/>
      <c r="C76" s="165"/>
      <c r="K76" s="83"/>
    </row>
    <row r="77" spans="1:24" x14ac:dyDescent="0.3">
      <c r="B77" s="165"/>
      <c r="C77" s="165"/>
      <c r="K77" s="83"/>
    </row>
    <row r="78" spans="1:24" x14ac:dyDescent="0.3">
      <c r="B78" s="165"/>
      <c r="C78" s="165"/>
      <c r="K78" s="83"/>
    </row>
    <row r="79" spans="1:24" x14ac:dyDescent="0.3">
      <c r="B79" s="165"/>
      <c r="C79" s="165"/>
      <c r="K79" s="83"/>
    </row>
    <row r="80" spans="1:24" x14ac:dyDescent="0.3">
      <c r="B80" s="165"/>
      <c r="C80" s="165"/>
      <c r="K80" s="83"/>
    </row>
    <row r="81" spans="2:11" x14ac:dyDescent="0.3">
      <c r="B81" s="165"/>
      <c r="C81" s="165"/>
      <c r="K81" s="83"/>
    </row>
    <row r="82" spans="2:11" x14ac:dyDescent="0.3">
      <c r="B82" s="165"/>
      <c r="C82" s="165"/>
      <c r="K82" s="83"/>
    </row>
    <row r="83" spans="2:11" x14ac:dyDescent="0.3">
      <c r="B83" s="165"/>
      <c r="C83" s="165"/>
      <c r="K83" s="83"/>
    </row>
    <row r="84" spans="2:11" x14ac:dyDescent="0.3">
      <c r="B84" s="165"/>
      <c r="C84" s="165"/>
      <c r="K84" s="83"/>
    </row>
    <row r="85" spans="2:11" x14ac:dyDescent="0.3">
      <c r="K85" s="83"/>
    </row>
    <row r="86" spans="2:11" x14ac:dyDescent="0.3">
      <c r="K86" s="83"/>
    </row>
    <row r="87" spans="2:11" x14ac:dyDescent="0.3">
      <c r="K87" s="83"/>
    </row>
    <row r="88" spans="2:11" x14ac:dyDescent="0.3">
      <c r="K88" s="83"/>
    </row>
    <row r="89" spans="2:11" x14ac:dyDescent="0.3">
      <c r="K89" s="83"/>
    </row>
  </sheetData>
  <mergeCells count="6">
    <mergeCell ref="B2:I2"/>
    <mergeCell ref="A3:A4"/>
    <mergeCell ref="B3:C3"/>
    <mergeCell ref="D3:E3"/>
    <mergeCell ref="F3:G3"/>
    <mergeCell ref="H3:I3"/>
  </mergeCells>
  <phoneticPr fontId="1" type="noConversion"/>
  <pageMargins left="0.7" right="0.7" top="0.75" bottom="0.75" header="0.3" footer="0.3"/>
  <pageSetup paperSize="9" orientation="portrait" r:id="rId1"/>
  <ignoredErrors>
    <ignoredError sqref="A20:A54" numberStoredAsText="1"/>
    <ignoredError sqref="K41:M43 K5:K40 L32:M40 L27:M30 L31:M31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75"/>
  <sheetViews>
    <sheetView zoomScale="80" zoomScaleNormal="80" workbookViewId="0">
      <pane xSplit="1" ySplit="5" topLeftCell="B30" activePane="bottomRight" state="frozen"/>
      <selection activeCell="A64" sqref="A64"/>
      <selection pane="topRight" activeCell="A64" sqref="A64"/>
      <selection pane="bottomLeft" activeCell="A64" sqref="A64"/>
      <selection pane="bottomRight"/>
    </sheetView>
  </sheetViews>
  <sheetFormatPr defaultColWidth="9" defaultRowHeight="13.5" x14ac:dyDescent="0.3"/>
  <cols>
    <col min="1" max="1" width="9" style="1"/>
    <col min="2" max="9" width="10.625" style="50" customWidth="1"/>
    <col min="10" max="11" width="9.25" style="50" bestFit="1" customWidth="1"/>
    <col min="12" max="15" width="9" style="50"/>
    <col min="16" max="17" width="9.25" style="50" bestFit="1" customWidth="1"/>
    <col min="18" max="25" width="9" style="1"/>
    <col min="26" max="28" width="9.25" style="1" bestFit="1" customWidth="1"/>
    <col min="29" max="31" width="9" style="1"/>
    <col min="32" max="33" width="9.25" style="1" bestFit="1" customWidth="1"/>
    <col min="34" max="57" width="9" style="1"/>
    <col min="58" max="58" width="9.25" style="1" bestFit="1" customWidth="1"/>
    <col min="59" max="62" width="9" style="1"/>
    <col min="63" max="64" width="9.25" style="1" bestFit="1" customWidth="1"/>
    <col min="65" max="16384" width="9" style="1"/>
  </cols>
  <sheetData>
    <row r="1" spans="1:65" ht="14.25" thickBot="1" x14ac:dyDescent="0.35"/>
    <row r="2" spans="1:65" ht="20.25" customHeight="1" thickBot="1" x14ac:dyDescent="0.35">
      <c r="B2" s="384" t="s">
        <v>64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7" t="s">
        <v>69</v>
      </c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  <c r="AJ2" s="388"/>
      <c r="AK2" s="388"/>
      <c r="AL2" s="388"/>
      <c r="AM2" s="388"/>
      <c r="AN2" s="388"/>
      <c r="AO2" s="388"/>
      <c r="AP2" s="388"/>
      <c r="AQ2" s="388"/>
      <c r="AR2" s="388"/>
      <c r="AS2" s="388"/>
      <c r="AT2" s="388"/>
      <c r="AU2" s="388"/>
      <c r="AV2" s="388"/>
      <c r="AW2" s="388"/>
      <c r="AX2" s="388"/>
      <c r="AY2" s="388"/>
      <c r="AZ2" s="388"/>
      <c r="BA2" s="388"/>
      <c r="BB2" s="388"/>
      <c r="BC2" s="388"/>
      <c r="BD2" s="388"/>
      <c r="BE2" s="388"/>
      <c r="BF2" s="388"/>
      <c r="BG2" s="388"/>
      <c r="BH2" s="388"/>
      <c r="BI2" s="388"/>
      <c r="BJ2" s="388"/>
      <c r="BK2" s="388"/>
      <c r="BL2" s="388"/>
      <c r="BM2" s="389"/>
    </row>
    <row r="3" spans="1:65" x14ac:dyDescent="0.3">
      <c r="A3" s="390" t="s">
        <v>0</v>
      </c>
      <c r="B3" s="393" t="s">
        <v>49</v>
      </c>
      <c r="C3" s="394"/>
      <c r="D3" s="394"/>
      <c r="E3" s="394"/>
      <c r="F3" s="394"/>
      <c r="G3" s="394"/>
      <c r="H3" s="394"/>
      <c r="I3" s="394"/>
      <c r="J3" s="383" t="s">
        <v>65</v>
      </c>
      <c r="K3" s="383"/>
      <c r="L3" s="383"/>
      <c r="M3" s="383"/>
      <c r="N3" s="383"/>
      <c r="O3" s="383"/>
      <c r="P3" s="383"/>
      <c r="Q3" s="395"/>
      <c r="R3" s="396" t="s">
        <v>125</v>
      </c>
      <c r="S3" s="397"/>
      <c r="T3" s="397"/>
      <c r="U3" s="397"/>
      <c r="V3" s="397"/>
      <c r="W3" s="397"/>
      <c r="X3" s="397"/>
      <c r="Y3" s="398"/>
      <c r="Z3" s="383" t="s">
        <v>66</v>
      </c>
      <c r="AA3" s="383"/>
      <c r="AB3" s="383"/>
      <c r="AC3" s="383"/>
      <c r="AD3" s="383"/>
      <c r="AE3" s="383"/>
      <c r="AF3" s="383"/>
      <c r="AG3" s="383"/>
      <c r="AH3" s="383" t="s">
        <v>67</v>
      </c>
      <c r="AI3" s="383"/>
      <c r="AJ3" s="383"/>
      <c r="AK3" s="383"/>
      <c r="AL3" s="383"/>
      <c r="AM3" s="383"/>
      <c r="AN3" s="383"/>
      <c r="AO3" s="383"/>
      <c r="AP3" s="383" t="s">
        <v>68</v>
      </c>
      <c r="AQ3" s="383"/>
      <c r="AR3" s="383"/>
      <c r="AS3" s="383"/>
      <c r="AT3" s="383"/>
      <c r="AU3" s="383"/>
      <c r="AV3" s="383"/>
      <c r="AW3" s="383"/>
      <c r="AX3" s="383" t="s">
        <v>96</v>
      </c>
      <c r="AY3" s="383"/>
      <c r="AZ3" s="383"/>
      <c r="BA3" s="383"/>
      <c r="BB3" s="383"/>
      <c r="BC3" s="383"/>
      <c r="BD3" s="383"/>
      <c r="BE3" s="383"/>
      <c r="BF3" s="383" t="s">
        <v>41</v>
      </c>
      <c r="BG3" s="383"/>
      <c r="BH3" s="383"/>
      <c r="BI3" s="383"/>
      <c r="BJ3" s="383"/>
      <c r="BK3" s="383"/>
      <c r="BL3" s="383"/>
      <c r="BM3" s="395"/>
    </row>
    <row r="4" spans="1:65" x14ac:dyDescent="0.3">
      <c r="A4" s="391"/>
      <c r="B4" s="399" t="s">
        <v>38</v>
      </c>
      <c r="C4" s="400"/>
      <c r="D4" s="401" t="s">
        <v>1</v>
      </c>
      <c r="E4" s="401"/>
      <c r="F4" s="401" t="s">
        <v>2</v>
      </c>
      <c r="G4" s="401"/>
      <c r="H4" s="401" t="s">
        <v>3</v>
      </c>
      <c r="I4" s="401"/>
      <c r="J4" s="381" t="s">
        <v>38</v>
      </c>
      <c r="K4" s="381"/>
      <c r="L4" s="378" t="s">
        <v>1</v>
      </c>
      <c r="M4" s="378"/>
      <c r="N4" s="378" t="s">
        <v>2</v>
      </c>
      <c r="O4" s="378"/>
      <c r="P4" s="378" t="s">
        <v>3</v>
      </c>
      <c r="Q4" s="382"/>
      <c r="R4" s="399" t="s">
        <v>38</v>
      </c>
      <c r="S4" s="400"/>
      <c r="T4" s="401" t="s">
        <v>1</v>
      </c>
      <c r="U4" s="401"/>
      <c r="V4" s="401" t="s">
        <v>2</v>
      </c>
      <c r="W4" s="401"/>
      <c r="X4" s="401" t="s">
        <v>3</v>
      </c>
      <c r="Y4" s="401"/>
      <c r="Z4" s="381" t="s">
        <v>38</v>
      </c>
      <c r="AA4" s="381"/>
      <c r="AB4" s="378" t="s">
        <v>1</v>
      </c>
      <c r="AC4" s="378"/>
      <c r="AD4" s="378" t="s">
        <v>2</v>
      </c>
      <c r="AE4" s="378"/>
      <c r="AF4" s="378" t="s">
        <v>3</v>
      </c>
      <c r="AG4" s="378"/>
      <c r="AH4" s="381" t="s">
        <v>38</v>
      </c>
      <c r="AI4" s="381"/>
      <c r="AJ4" s="378" t="s">
        <v>1</v>
      </c>
      <c r="AK4" s="378"/>
      <c r="AL4" s="378" t="s">
        <v>2</v>
      </c>
      <c r="AM4" s="378"/>
      <c r="AN4" s="378" t="s">
        <v>3</v>
      </c>
      <c r="AO4" s="378"/>
      <c r="AP4" s="381" t="s">
        <v>38</v>
      </c>
      <c r="AQ4" s="381"/>
      <c r="AR4" s="378" t="s">
        <v>1</v>
      </c>
      <c r="AS4" s="378"/>
      <c r="AT4" s="378" t="s">
        <v>2</v>
      </c>
      <c r="AU4" s="378"/>
      <c r="AV4" s="378" t="s">
        <v>3</v>
      </c>
      <c r="AW4" s="378"/>
      <c r="AX4" s="381" t="s">
        <v>38</v>
      </c>
      <c r="AY4" s="381"/>
      <c r="AZ4" s="378" t="s">
        <v>1</v>
      </c>
      <c r="BA4" s="378"/>
      <c r="BB4" s="378" t="s">
        <v>2</v>
      </c>
      <c r="BC4" s="378"/>
      <c r="BD4" s="378" t="s">
        <v>3</v>
      </c>
      <c r="BE4" s="378"/>
      <c r="BF4" s="381" t="s">
        <v>38</v>
      </c>
      <c r="BG4" s="381"/>
      <c r="BH4" s="378" t="s">
        <v>1</v>
      </c>
      <c r="BI4" s="378"/>
      <c r="BJ4" s="378" t="s">
        <v>2</v>
      </c>
      <c r="BK4" s="378"/>
      <c r="BL4" s="378" t="s">
        <v>3</v>
      </c>
      <c r="BM4" s="382"/>
    </row>
    <row r="5" spans="1:65" x14ac:dyDescent="0.3">
      <c r="A5" s="392"/>
      <c r="B5" s="96" t="s">
        <v>39</v>
      </c>
      <c r="C5" s="97" t="s">
        <v>40</v>
      </c>
      <c r="D5" s="98" t="s">
        <v>39</v>
      </c>
      <c r="E5" s="98" t="s">
        <v>40</v>
      </c>
      <c r="F5" s="98" t="s">
        <v>39</v>
      </c>
      <c r="G5" s="98" t="s">
        <v>40</v>
      </c>
      <c r="H5" s="98" t="s">
        <v>39</v>
      </c>
      <c r="I5" s="98" t="s">
        <v>40</v>
      </c>
      <c r="J5" s="99" t="s">
        <v>39</v>
      </c>
      <c r="K5" s="52" t="s">
        <v>40</v>
      </c>
      <c r="L5" s="53" t="s">
        <v>39</v>
      </c>
      <c r="M5" s="53" t="s">
        <v>40</v>
      </c>
      <c r="N5" s="53" t="s">
        <v>39</v>
      </c>
      <c r="O5" s="53" t="s">
        <v>40</v>
      </c>
      <c r="P5" s="53" t="s">
        <v>39</v>
      </c>
      <c r="Q5" s="54" t="s">
        <v>40</v>
      </c>
      <c r="R5" s="96" t="s">
        <v>39</v>
      </c>
      <c r="S5" s="97" t="s">
        <v>40</v>
      </c>
      <c r="T5" s="98" t="s">
        <v>39</v>
      </c>
      <c r="U5" s="98" t="s">
        <v>40</v>
      </c>
      <c r="V5" s="98" t="s">
        <v>39</v>
      </c>
      <c r="W5" s="98" t="s">
        <v>40</v>
      </c>
      <c r="X5" s="98" t="s">
        <v>39</v>
      </c>
      <c r="Y5" s="98" t="s">
        <v>40</v>
      </c>
      <c r="Z5" s="99" t="s">
        <v>39</v>
      </c>
      <c r="AA5" s="52" t="s">
        <v>40</v>
      </c>
      <c r="AB5" s="53" t="s">
        <v>39</v>
      </c>
      <c r="AC5" s="53" t="s">
        <v>40</v>
      </c>
      <c r="AD5" s="53" t="s">
        <v>39</v>
      </c>
      <c r="AE5" s="53" t="s">
        <v>40</v>
      </c>
      <c r="AF5" s="53" t="s">
        <v>39</v>
      </c>
      <c r="AG5" s="53" t="s">
        <v>40</v>
      </c>
      <c r="AH5" s="99" t="s">
        <v>39</v>
      </c>
      <c r="AI5" s="52" t="s">
        <v>40</v>
      </c>
      <c r="AJ5" s="53" t="s">
        <v>39</v>
      </c>
      <c r="AK5" s="53" t="s">
        <v>40</v>
      </c>
      <c r="AL5" s="53" t="s">
        <v>39</v>
      </c>
      <c r="AM5" s="53" t="s">
        <v>40</v>
      </c>
      <c r="AN5" s="53" t="s">
        <v>39</v>
      </c>
      <c r="AO5" s="53" t="s">
        <v>40</v>
      </c>
      <c r="AP5" s="99" t="s">
        <v>39</v>
      </c>
      <c r="AQ5" s="52" t="s">
        <v>40</v>
      </c>
      <c r="AR5" s="53" t="s">
        <v>39</v>
      </c>
      <c r="AS5" s="53" t="s">
        <v>40</v>
      </c>
      <c r="AT5" s="53" t="s">
        <v>39</v>
      </c>
      <c r="AU5" s="53" t="s">
        <v>40</v>
      </c>
      <c r="AV5" s="53" t="s">
        <v>39</v>
      </c>
      <c r="AW5" s="53" t="s">
        <v>40</v>
      </c>
      <c r="AX5" s="99" t="s">
        <v>39</v>
      </c>
      <c r="AY5" s="52" t="s">
        <v>40</v>
      </c>
      <c r="AZ5" s="53" t="s">
        <v>39</v>
      </c>
      <c r="BA5" s="53" t="s">
        <v>40</v>
      </c>
      <c r="BB5" s="53" t="s">
        <v>39</v>
      </c>
      <c r="BC5" s="53" t="s">
        <v>40</v>
      </c>
      <c r="BD5" s="53" t="s">
        <v>39</v>
      </c>
      <c r="BE5" s="53" t="s">
        <v>40</v>
      </c>
      <c r="BF5" s="99" t="s">
        <v>39</v>
      </c>
      <c r="BG5" s="52" t="s">
        <v>40</v>
      </c>
      <c r="BH5" s="53" t="s">
        <v>39</v>
      </c>
      <c r="BI5" s="53" t="s">
        <v>40</v>
      </c>
      <c r="BJ5" s="53" t="s">
        <v>39</v>
      </c>
      <c r="BK5" s="53" t="s">
        <v>40</v>
      </c>
      <c r="BL5" s="53" t="s">
        <v>39</v>
      </c>
      <c r="BM5" s="54" t="s">
        <v>40</v>
      </c>
    </row>
    <row r="6" spans="1:65" s="83" customFormat="1" x14ac:dyDescent="0.25">
      <c r="A6" s="100">
        <v>1965</v>
      </c>
      <c r="B6" s="101">
        <f>J6+R6</f>
        <v>0</v>
      </c>
      <c r="C6" s="102">
        <f t="shared" ref="C6:I42" si="0">K6+S6</f>
        <v>0</v>
      </c>
      <c r="D6" s="102">
        <f t="shared" si="0"/>
        <v>0</v>
      </c>
      <c r="E6" s="102">
        <f t="shared" si="0"/>
        <v>0</v>
      </c>
      <c r="F6" s="102">
        <f t="shared" si="0"/>
        <v>0</v>
      </c>
      <c r="G6" s="102">
        <f t="shared" si="0"/>
        <v>0</v>
      </c>
      <c r="H6" s="102">
        <f t="shared" si="0"/>
        <v>0</v>
      </c>
      <c r="I6" s="103">
        <f t="shared" si="0"/>
        <v>0</v>
      </c>
      <c r="J6" s="104">
        <v>0</v>
      </c>
      <c r="K6" s="105">
        <v>0</v>
      </c>
      <c r="L6" s="105">
        <v>0</v>
      </c>
      <c r="M6" s="105">
        <v>0</v>
      </c>
      <c r="N6" s="105">
        <v>0</v>
      </c>
      <c r="O6" s="105">
        <v>0</v>
      </c>
      <c r="P6" s="105">
        <v>0</v>
      </c>
      <c r="Q6" s="106">
        <v>0</v>
      </c>
      <c r="R6" s="101">
        <f>Z6+AH6+AP6+BF6</f>
        <v>0</v>
      </c>
      <c r="S6" s="102">
        <f>AA6+AI6+AQ6+BG6</f>
        <v>0</v>
      </c>
      <c r="T6" s="102">
        <f>AB6+AJ6+AR6+BH6</f>
        <v>0</v>
      </c>
      <c r="U6" s="102">
        <f>AC6+AK6+AS6+BI6</f>
        <v>0</v>
      </c>
      <c r="V6" s="102">
        <v>0</v>
      </c>
      <c r="W6" s="102">
        <v>0</v>
      </c>
      <c r="X6" s="102">
        <f t="shared" ref="X6:X41" si="1">AF6+AN6+AV6+BL6</f>
        <v>0</v>
      </c>
      <c r="Y6" s="103">
        <f t="shared" ref="Y6:Y41" si="2">AG6+AO6+AW6+BM6</f>
        <v>0</v>
      </c>
      <c r="Z6" s="104">
        <v>0</v>
      </c>
      <c r="AA6" s="105">
        <v>0</v>
      </c>
      <c r="AB6" s="105">
        <v>0</v>
      </c>
      <c r="AC6" s="105">
        <v>0</v>
      </c>
      <c r="AD6" s="105">
        <v>0</v>
      </c>
      <c r="AE6" s="105">
        <v>0</v>
      </c>
      <c r="AF6" s="105">
        <v>0</v>
      </c>
      <c r="AG6" s="105">
        <v>0</v>
      </c>
      <c r="AH6" s="104">
        <v>0</v>
      </c>
      <c r="AI6" s="105">
        <v>0</v>
      </c>
      <c r="AJ6" s="105">
        <v>0</v>
      </c>
      <c r="AK6" s="105">
        <v>0</v>
      </c>
      <c r="AL6" s="105">
        <v>0</v>
      </c>
      <c r="AM6" s="105">
        <v>0</v>
      </c>
      <c r="AN6" s="105">
        <v>0</v>
      </c>
      <c r="AO6" s="105">
        <v>0</v>
      </c>
      <c r="AP6" s="104">
        <v>0</v>
      </c>
      <c r="AQ6" s="105">
        <v>0</v>
      </c>
      <c r="AR6" s="105">
        <v>0</v>
      </c>
      <c r="AS6" s="105">
        <v>0</v>
      </c>
      <c r="AT6" s="105">
        <v>0</v>
      </c>
      <c r="AU6" s="105">
        <v>0</v>
      </c>
      <c r="AV6" s="105">
        <v>0</v>
      </c>
      <c r="AW6" s="107">
        <v>0</v>
      </c>
      <c r="AX6" s="104">
        <v>0</v>
      </c>
      <c r="AY6" s="105">
        <v>0</v>
      </c>
      <c r="AZ6" s="105">
        <v>0</v>
      </c>
      <c r="BA6" s="105">
        <v>0</v>
      </c>
      <c r="BB6" s="105">
        <v>0</v>
      </c>
      <c r="BC6" s="105">
        <v>0</v>
      </c>
      <c r="BD6" s="105">
        <v>0</v>
      </c>
      <c r="BE6" s="107">
        <v>0</v>
      </c>
      <c r="BF6" s="104">
        <v>0</v>
      </c>
      <c r="BG6" s="105">
        <v>0</v>
      </c>
      <c r="BH6" s="105">
        <v>0</v>
      </c>
      <c r="BI6" s="105">
        <v>0</v>
      </c>
      <c r="BJ6" s="105">
        <v>0</v>
      </c>
      <c r="BK6" s="105">
        <v>0</v>
      </c>
      <c r="BL6" s="105">
        <v>0</v>
      </c>
      <c r="BM6" s="106">
        <v>0</v>
      </c>
    </row>
    <row r="7" spans="1:65" s="83" customFormat="1" x14ac:dyDescent="0.25">
      <c r="A7" s="100">
        <v>1966</v>
      </c>
      <c r="B7" s="101">
        <f t="shared" ref="B7:B58" si="3">J7+R7</f>
        <v>15</v>
      </c>
      <c r="C7" s="102">
        <f t="shared" si="0"/>
        <v>0</v>
      </c>
      <c r="D7" s="102">
        <f t="shared" si="0"/>
        <v>0</v>
      </c>
      <c r="E7" s="102">
        <f t="shared" si="0"/>
        <v>0</v>
      </c>
      <c r="F7" s="102">
        <f t="shared" si="0"/>
        <v>0</v>
      </c>
      <c r="G7" s="102">
        <f t="shared" si="0"/>
        <v>0</v>
      </c>
      <c r="H7" s="102">
        <f t="shared" si="0"/>
        <v>15</v>
      </c>
      <c r="I7" s="103">
        <f t="shared" si="0"/>
        <v>0</v>
      </c>
      <c r="J7" s="104">
        <v>0</v>
      </c>
      <c r="K7" s="105">
        <v>0</v>
      </c>
      <c r="L7" s="105">
        <v>0</v>
      </c>
      <c r="M7" s="105">
        <v>0</v>
      </c>
      <c r="N7" s="105">
        <v>0</v>
      </c>
      <c r="O7" s="105">
        <v>0</v>
      </c>
      <c r="P7" s="105">
        <v>0</v>
      </c>
      <c r="Q7" s="106">
        <v>0</v>
      </c>
      <c r="R7" s="101">
        <f t="shared" ref="R7:R58" si="4">Z7+AH7+AP7+BF7</f>
        <v>15</v>
      </c>
      <c r="S7" s="102">
        <f t="shared" ref="S7:S42" si="5">AA7+AI7+AQ7+BG7</f>
        <v>0</v>
      </c>
      <c r="T7" s="102">
        <f t="shared" ref="T7:T42" si="6">AB7+AJ7+AR7+BH7</f>
        <v>0</v>
      </c>
      <c r="U7" s="102">
        <f t="shared" ref="U7:U42" si="7">AC7+AK7+AS7+BI7</f>
        <v>0</v>
      </c>
      <c r="V7" s="102">
        <v>0</v>
      </c>
      <c r="W7" s="102">
        <v>0</v>
      </c>
      <c r="X7" s="102">
        <f t="shared" si="1"/>
        <v>15</v>
      </c>
      <c r="Y7" s="103">
        <f t="shared" si="2"/>
        <v>0</v>
      </c>
      <c r="Z7" s="104">
        <v>0</v>
      </c>
      <c r="AA7" s="105">
        <v>0</v>
      </c>
      <c r="AB7" s="105">
        <v>0</v>
      </c>
      <c r="AC7" s="105">
        <v>0</v>
      </c>
      <c r="AD7" s="105">
        <v>0</v>
      </c>
      <c r="AE7" s="105">
        <v>0</v>
      </c>
      <c r="AF7" s="105">
        <v>0</v>
      </c>
      <c r="AG7" s="105">
        <v>0</v>
      </c>
      <c r="AH7" s="104">
        <v>0</v>
      </c>
      <c r="AI7" s="105">
        <v>0</v>
      </c>
      <c r="AJ7" s="105">
        <v>0</v>
      </c>
      <c r="AK7" s="105">
        <v>0</v>
      </c>
      <c r="AL7" s="105">
        <v>0</v>
      </c>
      <c r="AM7" s="105">
        <v>0</v>
      </c>
      <c r="AN7" s="105">
        <v>0</v>
      </c>
      <c r="AO7" s="105">
        <v>0</v>
      </c>
      <c r="AP7" s="104">
        <v>15</v>
      </c>
      <c r="AQ7" s="105">
        <v>0</v>
      </c>
      <c r="AR7" s="105">
        <v>0</v>
      </c>
      <c r="AS7" s="105">
        <v>0</v>
      </c>
      <c r="AT7" s="105">
        <v>0</v>
      </c>
      <c r="AU7" s="105">
        <v>0</v>
      </c>
      <c r="AV7" s="105">
        <v>15</v>
      </c>
      <c r="AW7" s="107">
        <v>0</v>
      </c>
      <c r="AX7" s="104">
        <v>0</v>
      </c>
      <c r="AY7" s="105">
        <v>0</v>
      </c>
      <c r="AZ7" s="105">
        <v>0</v>
      </c>
      <c r="BA7" s="105">
        <v>0</v>
      </c>
      <c r="BB7" s="105">
        <v>0</v>
      </c>
      <c r="BC7" s="105">
        <v>0</v>
      </c>
      <c r="BD7" s="105">
        <v>0</v>
      </c>
      <c r="BE7" s="107">
        <v>0</v>
      </c>
      <c r="BF7" s="104">
        <v>0</v>
      </c>
      <c r="BG7" s="105">
        <v>0</v>
      </c>
      <c r="BH7" s="105">
        <v>0</v>
      </c>
      <c r="BI7" s="105">
        <v>0</v>
      </c>
      <c r="BJ7" s="105">
        <v>0</v>
      </c>
      <c r="BK7" s="105">
        <v>0</v>
      </c>
      <c r="BL7" s="105">
        <v>0</v>
      </c>
      <c r="BM7" s="106">
        <v>0</v>
      </c>
    </row>
    <row r="8" spans="1:65" s="83" customFormat="1" x14ac:dyDescent="0.25">
      <c r="A8" s="100">
        <v>1967</v>
      </c>
      <c r="B8" s="101">
        <f t="shared" si="3"/>
        <v>0</v>
      </c>
      <c r="C8" s="102">
        <f t="shared" si="0"/>
        <v>0</v>
      </c>
      <c r="D8" s="102">
        <f t="shared" si="0"/>
        <v>0</v>
      </c>
      <c r="E8" s="102">
        <f t="shared" si="0"/>
        <v>0</v>
      </c>
      <c r="F8" s="102">
        <f t="shared" si="0"/>
        <v>0</v>
      </c>
      <c r="G8" s="102">
        <f t="shared" si="0"/>
        <v>0</v>
      </c>
      <c r="H8" s="102">
        <f t="shared" si="0"/>
        <v>0</v>
      </c>
      <c r="I8" s="103">
        <f t="shared" si="0"/>
        <v>0</v>
      </c>
      <c r="J8" s="104">
        <v>0</v>
      </c>
      <c r="K8" s="105">
        <v>0</v>
      </c>
      <c r="L8" s="105">
        <v>0</v>
      </c>
      <c r="M8" s="105">
        <v>0</v>
      </c>
      <c r="N8" s="105">
        <v>0</v>
      </c>
      <c r="O8" s="105">
        <v>0</v>
      </c>
      <c r="P8" s="105">
        <v>0</v>
      </c>
      <c r="Q8" s="106">
        <v>0</v>
      </c>
      <c r="R8" s="101">
        <f t="shared" si="4"/>
        <v>0</v>
      </c>
      <c r="S8" s="102">
        <f t="shared" si="5"/>
        <v>0</v>
      </c>
      <c r="T8" s="102">
        <f t="shared" si="6"/>
        <v>0</v>
      </c>
      <c r="U8" s="102">
        <f t="shared" si="7"/>
        <v>0</v>
      </c>
      <c r="V8" s="102">
        <v>0</v>
      </c>
      <c r="W8" s="102">
        <v>0</v>
      </c>
      <c r="X8" s="102">
        <f t="shared" si="1"/>
        <v>0</v>
      </c>
      <c r="Y8" s="103">
        <f t="shared" si="2"/>
        <v>0</v>
      </c>
      <c r="Z8" s="104">
        <v>0</v>
      </c>
      <c r="AA8" s="105">
        <v>0</v>
      </c>
      <c r="AB8" s="105">
        <v>0</v>
      </c>
      <c r="AC8" s="105">
        <v>0</v>
      </c>
      <c r="AD8" s="105">
        <v>0</v>
      </c>
      <c r="AE8" s="105">
        <v>0</v>
      </c>
      <c r="AF8" s="105">
        <v>0</v>
      </c>
      <c r="AG8" s="105">
        <v>0</v>
      </c>
      <c r="AH8" s="104">
        <v>0</v>
      </c>
      <c r="AI8" s="105">
        <v>0</v>
      </c>
      <c r="AJ8" s="105">
        <v>0</v>
      </c>
      <c r="AK8" s="105">
        <v>0</v>
      </c>
      <c r="AL8" s="105">
        <v>0</v>
      </c>
      <c r="AM8" s="105">
        <v>0</v>
      </c>
      <c r="AN8" s="105">
        <v>0</v>
      </c>
      <c r="AO8" s="105">
        <v>0</v>
      </c>
      <c r="AP8" s="104">
        <v>0</v>
      </c>
      <c r="AQ8" s="105">
        <v>0</v>
      </c>
      <c r="AR8" s="105">
        <v>0</v>
      </c>
      <c r="AS8" s="105">
        <v>0</v>
      </c>
      <c r="AT8" s="105">
        <v>0</v>
      </c>
      <c r="AU8" s="105">
        <v>0</v>
      </c>
      <c r="AV8" s="105">
        <v>0</v>
      </c>
      <c r="AW8" s="107">
        <v>0</v>
      </c>
      <c r="AX8" s="104">
        <v>0</v>
      </c>
      <c r="AY8" s="105">
        <v>0</v>
      </c>
      <c r="AZ8" s="105">
        <v>0</v>
      </c>
      <c r="BA8" s="105">
        <v>0</v>
      </c>
      <c r="BB8" s="105">
        <v>0</v>
      </c>
      <c r="BC8" s="105">
        <v>0</v>
      </c>
      <c r="BD8" s="105">
        <v>0</v>
      </c>
      <c r="BE8" s="107">
        <v>0</v>
      </c>
      <c r="BF8" s="104">
        <v>0</v>
      </c>
      <c r="BG8" s="105">
        <v>0</v>
      </c>
      <c r="BH8" s="105">
        <v>0</v>
      </c>
      <c r="BI8" s="105">
        <v>0</v>
      </c>
      <c r="BJ8" s="105">
        <v>0</v>
      </c>
      <c r="BK8" s="105">
        <v>0</v>
      </c>
      <c r="BL8" s="105">
        <v>0</v>
      </c>
      <c r="BM8" s="106">
        <v>0</v>
      </c>
    </row>
    <row r="9" spans="1:65" s="83" customFormat="1" x14ac:dyDescent="0.25">
      <c r="A9" s="100">
        <v>1968</v>
      </c>
      <c r="B9" s="101">
        <f t="shared" si="3"/>
        <v>10</v>
      </c>
      <c r="C9" s="102">
        <f t="shared" si="0"/>
        <v>0</v>
      </c>
      <c r="D9" s="102">
        <f t="shared" si="0"/>
        <v>6</v>
      </c>
      <c r="E9" s="102">
        <f t="shared" si="0"/>
        <v>0</v>
      </c>
      <c r="F9" s="102">
        <f t="shared" si="0"/>
        <v>0</v>
      </c>
      <c r="G9" s="102">
        <f t="shared" si="0"/>
        <v>0</v>
      </c>
      <c r="H9" s="102">
        <f t="shared" si="0"/>
        <v>4</v>
      </c>
      <c r="I9" s="103">
        <f t="shared" si="0"/>
        <v>0</v>
      </c>
      <c r="J9" s="104">
        <v>6</v>
      </c>
      <c r="K9" s="105">
        <v>0</v>
      </c>
      <c r="L9" s="105">
        <v>6</v>
      </c>
      <c r="M9" s="105">
        <v>0</v>
      </c>
      <c r="N9" s="105">
        <v>0</v>
      </c>
      <c r="O9" s="105">
        <v>0</v>
      </c>
      <c r="P9" s="105">
        <v>0</v>
      </c>
      <c r="Q9" s="106">
        <v>0</v>
      </c>
      <c r="R9" s="101">
        <f t="shared" si="4"/>
        <v>4</v>
      </c>
      <c r="S9" s="102">
        <f t="shared" si="5"/>
        <v>0</v>
      </c>
      <c r="T9" s="102">
        <f t="shared" si="6"/>
        <v>0</v>
      </c>
      <c r="U9" s="102">
        <f t="shared" si="7"/>
        <v>0</v>
      </c>
      <c r="V9" s="102">
        <v>0</v>
      </c>
      <c r="W9" s="102">
        <v>0</v>
      </c>
      <c r="X9" s="102">
        <f t="shared" si="1"/>
        <v>4</v>
      </c>
      <c r="Y9" s="103">
        <f t="shared" si="2"/>
        <v>0</v>
      </c>
      <c r="Z9" s="104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0</v>
      </c>
      <c r="AF9" s="105">
        <v>0</v>
      </c>
      <c r="AG9" s="105">
        <v>0</v>
      </c>
      <c r="AH9" s="104">
        <v>0</v>
      </c>
      <c r="AI9" s="105">
        <v>0</v>
      </c>
      <c r="AJ9" s="105">
        <v>0</v>
      </c>
      <c r="AK9" s="105">
        <v>0</v>
      </c>
      <c r="AL9" s="105">
        <v>0</v>
      </c>
      <c r="AM9" s="105">
        <v>0</v>
      </c>
      <c r="AN9" s="105">
        <v>0</v>
      </c>
      <c r="AO9" s="105">
        <v>0</v>
      </c>
      <c r="AP9" s="104">
        <v>4</v>
      </c>
      <c r="AQ9" s="105">
        <v>0</v>
      </c>
      <c r="AR9" s="105">
        <v>0</v>
      </c>
      <c r="AS9" s="105">
        <v>0</v>
      </c>
      <c r="AT9" s="105">
        <v>0</v>
      </c>
      <c r="AU9" s="105">
        <v>0</v>
      </c>
      <c r="AV9" s="105">
        <v>4</v>
      </c>
      <c r="AW9" s="107">
        <v>0</v>
      </c>
      <c r="AX9" s="104">
        <v>0</v>
      </c>
      <c r="AY9" s="105">
        <v>0</v>
      </c>
      <c r="AZ9" s="105">
        <v>0</v>
      </c>
      <c r="BA9" s="105">
        <v>0</v>
      </c>
      <c r="BB9" s="105">
        <v>0</v>
      </c>
      <c r="BC9" s="105">
        <v>0</v>
      </c>
      <c r="BD9" s="105">
        <v>0</v>
      </c>
      <c r="BE9" s="107">
        <v>0</v>
      </c>
      <c r="BF9" s="104">
        <v>0</v>
      </c>
      <c r="BG9" s="105">
        <v>0</v>
      </c>
      <c r="BH9" s="105">
        <v>0</v>
      </c>
      <c r="BI9" s="105">
        <v>0</v>
      </c>
      <c r="BJ9" s="105">
        <v>0</v>
      </c>
      <c r="BK9" s="105">
        <v>0</v>
      </c>
      <c r="BL9" s="105">
        <v>0</v>
      </c>
      <c r="BM9" s="106">
        <v>0</v>
      </c>
    </row>
    <row r="10" spans="1:65" s="83" customFormat="1" x14ac:dyDescent="0.25">
      <c r="A10" s="100">
        <v>1969</v>
      </c>
      <c r="B10" s="101">
        <f t="shared" si="3"/>
        <v>16</v>
      </c>
      <c r="C10" s="102">
        <f t="shared" si="0"/>
        <v>1</v>
      </c>
      <c r="D10" s="102">
        <f t="shared" si="0"/>
        <v>11</v>
      </c>
      <c r="E10" s="102">
        <f t="shared" si="0"/>
        <v>1</v>
      </c>
      <c r="F10" s="102">
        <f t="shared" si="0"/>
        <v>0</v>
      </c>
      <c r="G10" s="102">
        <f t="shared" si="0"/>
        <v>0</v>
      </c>
      <c r="H10" s="102">
        <f t="shared" si="0"/>
        <v>5</v>
      </c>
      <c r="I10" s="103">
        <f t="shared" si="0"/>
        <v>0</v>
      </c>
      <c r="J10" s="104">
        <v>16</v>
      </c>
      <c r="K10" s="105">
        <v>1</v>
      </c>
      <c r="L10" s="105">
        <v>11</v>
      </c>
      <c r="M10" s="105">
        <v>1</v>
      </c>
      <c r="N10" s="105">
        <v>0</v>
      </c>
      <c r="O10" s="105">
        <v>0</v>
      </c>
      <c r="P10" s="105">
        <v>5</v>
      </c>
      <c r="Q10" s="106">
        <v>0</v>
      </c>
      <c r="R10" s="101">
        <f t="shared" si="4"/>
        <v>0</v>
      </c>
      <c r="S10" s="102">
        <f t="shared" si="5"/>
        <v>0</v>
      </c>
      <c r="T10" s="102">
        <f t="shared" si="6"/>
        <v>0</v>
      </c>
      <c r="U10" s="102">
        <f t="shared" si="7"/>
        <v>0</v>
      </c>
      <c r="V10" s="102">
        <v>0</v>
      </c>
      <c r="W10" s="102">
        <v>0</v>
      </c>
      <c r="X10" s="102">
        <f t="shared" si="1"/>
        <v>0</v>
      </c>
      <c r="Y10" s="103">
        <f t="shared" si="2"/>
        <v>0</v>
      </c>
      <c r="Z10" s="104">
        <v>0</v>
      </c>
      <c r="AA10" s="105">
        <v>0</v>
      </c>
      <c r="AB10" s="105">
        <v>0</v>
      </c>
      <c r="AC10" s="105">
        <v>0</v>
      </c>
      <c r="AD10" s="105">
        <v>0</v>
      </c>
      <c r="AE10" s="105">
        <v>0</v>
      </c>
      <c r="AF10" s="105">
        <v>0</v>
      </c>
      <c r="AG10" s="105">
        <v>0</v>
      </c>
      <c r="AH10" s="104">
        <v>0</v>
      </c>
      <c r="AI10" s="105">
        <v>0</v>
      </c>
      <c r="AJ10" s="105">
        <v>0</v>
      </c>
      <c r="AK10" s="105">
        <v>0</v>
      </c>
      <c r="AL10" s="105">
        <v>0</v>
      </c>
      <c r="AM10" s="105">
        <v>0</v>
      </c>
      <c r="AN10" s="105">
        <v>0</v>
      </c>
      <c r="AO10" s="105">
        <v>0</v>
      </c>
      <c r="AP10" s="104">
        <v>0</v>
      </c>
      <c r="AQ10" s="105">
        <v>0</v>
      </c>
      <c r="AR10" s="105">
        <v>0</v>
      </c>
      <c r="AS10" s="105">
        <v>0</v>
      </c>
      <c r="AT10" s="105">
        <v>0</v>
      </c>
      <c r="AU10" s="105">
        <v>0</v>
      </c>
      <c r="AV10" s="105">
        <v>0</v>
      </c>
      <c r="AW10" s="107">
        <v>0</v>
      </c>
      <c r="AX10" s="104">
        <v>0</v>
      </c>
      <c r="AY10" s="105">
        <v>0</v>
      </c>
      <c r="AZ10" s="105">
        <v>0</v>
      </c>
      <c r="BA10" s="105">
        <v>0</v>
      </c>
      <c r="BB10" s="105">
        <v>0</v>
      </c>
      <c r="BC10" s="105">
        <v>0</v>
      </c>
      <c r="BD10" s="105">
        <v>0</v>
      </c>
      <c r="BE10" s="107">
        <v>0</v>
      </c>
      <c r="BF10" s="104">
        <v>0</v>
      </c>
      <c r="BG10" s="105">
        <v>0</v>
      </c>
      <c r="BH10" s="105">
        <v>0</v>
      </c>
      <c r="BI10" s="105">
        <v>0</v>
      </c>
      <c r="BJ10" s="105">
        <v>0</v>
      </c>
      <c r="BK10" s="105">
        <v>0</v>
      </c>
      <c r="BL10" s="105">
        <v>0</v>
      </c>
      <c r="BM10" s="106">
        <v>0</v>
      </c>
    </row>
    <row r="11" spans="1:65" s="83" customFormat="1" x14ac:dyDescent="0.25">
      <c r="A11" s="100">
        <v>1970</v>
      </c>
      <c r="B11" s="101">
        <f t="shared" si="3"/>
        <v>15</v>
      </c>
      <c r="C11" s="102">
        <f t="shared" si="0"/>
        <v>0</v>
      </c>
      <c r="D11" s="102">
        <f t="shared" si="0"/>
        <v>9</v>
      </c>
      <c r="E11" s="102">
        <f t="shared" si="0"/>
        <v>0</v>
      </c>
      <c r="F11" s="102">
        <f t="shared" si="0"/>
        <v>0</v>
      </c>
      <c r="G11" s="102">
        <f t="shared" si="0"/>
        <v>0</v>
      </c>
      <c r="H11" s="102">
        <f t="shared" si="0"/>
        <v>6</v>
      </c>
      <c r="I11" s="103">
        <f t="shared" si="0"/>
        <v>0</v>
      </c>
      <c r="J11" s="104">
        <v>14</v>
      </c>
      <c r="K11" s="105">
        <v>0</v>
      </c>
      <c r="L11" s="105">
        <v>9</v>
      </c>
      <c r="M11" s="105">
        <v>0</v>
      </c>
      <c r="N11" s="105">
        <v>0</v>
      </c>
      <c r="O11" s="105">
        <v>0</v>
      </c>
      <c r="P11" s="105">
        <v>5</v>
      </c>
      <c r="Q11" s="106">
        <v>0</v>
      </c>
      <c r="R11" s="101">
        <f t="shared" si="4"/>
        <v>1</v>
      </c>
      <c r="S11" s="102">
        <f t="shared" si="5"/>
        <v>0</v>
      </c>
      <c r="T11" s="102">
        <f t="shared" si="6"/>
        <v>0</v>
      </c>
      <c r="U11" s="102">
        <f t="shared" si="7"/>
        <v>0</v>
      </c>
      <c r="V11" s="102">
        <v>0</v>
      </c>
      <c r="W11" s="102">
        <v>0</v>
      </c>
      <c r="X11" s="102">
        <f t="shared" si="1"/>
        <v>1</v>
      </c>
      <c r="Y11" s="103">
        <f t="shared" si="2"/>
        <v>0</v>
      </c>
      <c r="Z11" s="104">
        <v>0</v>
      </c>
      <c r="AA11" s="105">
        <v>0</v>
      </c>
      <c r="AB11" s="105">
        <v>0</v>
      </c>
      <c r="AC11" s="105">
        <v>0</v>
      </c>
      <c r="AD11" s="105">
        <v>0</v>
      </c>
      <c r="AE11" s="105">
        <v>0</v>
      </c>
      <c r="AF11" s="105">
        <v>0</v>
      </c>
      <c r="AG11" s="105">
        <v>0</v>
      </c>
      <c r="AH11" s="104">
        <v>0</v>
      </c>
      <c r="AI11" s="105">
        <v>0</v>
      </c>
      <c r="AJ11" s="105">
        <v>0</v>
      </c>
      <c r="AK11" s="105">
        <v>0</v>
      </c>
      <c r="AL11" s="105">
        <v>0</v>
      </c>
      <c r="AM11" s="105">
        <v>0</v>
      </c>
      <c r="AN11" s="105">
        <v>0</v>
      </c>
      <c r="AO11" s="105">
        <v>0</v>
      </c>
      <c r="AP11" s="104">
        <v>1</v>
      </c>
      <c r="AQ11" s="105">
        <v>0</v>
      </c>
      <c r="AR11" s="105">
        <v>0</v>
      </c>
      <c r="AS11" s="105">
        <v>0</v>
      </c>
      <c r="AT11" s="105">
        <v>0</v>
      </c>
      <c r="AU11" s="105">
        <v>0</v>
      </c>
      <c r="AV11" s="105">
        <v>1</v>
      </c>
      <c r="AW11" s="107">
        <v>0</v>
      </c>
      <c r="AX11" s="104">
        <v>0</v>
      </c>
      <c r="AY11" s="105">
        <v>0</v>
      </c>
      <c r="AZ11" s="105">
        <v>0</v>
      </c>
      <c r="BA11" s="105">
        <v>0</v>
      </c>
      <c r="BB11" s="105">
        <v>0</v>
      </c>
      <c r="BC11" s="105">
        <v>0</v>
      </c>
      <c r="BD11" s="105">
        <v>0</v>
      </c>
      <c r="BE11" s="107">
        <v>0</v>
      </c>
      <c r="BF11" s="104">
        <v>0</v>
      </c>
      <c r="BG11" s="105">
        <v>0</v>
      </c>
      <c r="BH11" s="105">
        <v>0</v>
      </c>
      <c r="BI11" s="105">
        <v>0</v>
      </c>
      <c r="BJ11" s="105">
        <v>0</v>
      </c>
      <c r="BK11" s="105">
        <v>0</v>
      </c>
      <c r="BL11" s="105">
        <v>0</v>
      </c>
      <c r="BM11" s="106">
        <v>0</v>
      </c>
    </row>
    <row r="12" spans="1:65" s="83" customFormat="1" x14ac:dyDescent="0.25">
      <c r="A12" s="100">
        <v>1971</v>
      </c>
      <c r="B12" s="101">
        <f t="shared" si="3"/>
        <v>14</v>
      </c>
      <c r="C12" s="102">
        <f t="shared" si="0"/>
        <v>1</v>
      </c>
      <c r="D12" s="102">
        <f t="shared" si="0"/>
        <v>10</v>
      </c>
      <c r="E12" s="102">
        <f t="shared" si="0"/>
        <v>1</v>
      </c>
      <c r="F12" s="102">
        <f t="shared" si="0"/>
        <v>0</v>
      </c>
      <c r="G12" s="102">
        <f t="shared" si="0"/>
        <v>0</v>
      </c>
      <c r="H12" s="102">
        <f t="shared" si="0"/>
        <v>4</v>
      </c>
      <c r="I12" s="103">
        <f t="shared" si="0"/>
        <v>0</v>
      </c>
      <c r="J12" s="104">
        <v>13</v>
      </c>
      <c r="K12" s="105">
        <v>1</v>
      </c>
      <c r="L12" s="105">
        <v>10</v>
      </c>
      <c r="M12" s="105">
        <v>1</v>
      </c>
      <c r="N12" s="105">
        <v>0</v>
      </c>
      <c r="O12" s="105">
        <v>0</v>
      </c>
      <c r="P12" s="105">
        <v>3</v>
      </c>
      <c r="Q12" s="106">
        <v>0</v>
      </c>
      <c r="R12" s="101">
        <f t="shared" si="4"/>
        <v>1</v>
      </c>
      <c r="S12" s="102">
        <f t="shared" si="5"/>
        <v>0</v>
      </c>
      <c r="T12" s="102">
        <f t="shared" si="6"/>
        <v>0</v>
      </c>
      <c r="U12" s="102">
        <f t="shared" si="7"/>
        <v>0</v>
      </c>
      <c r="V12" s="102">
        <v>0</v>
      </c>
      <c r="W12" s="102">
        <v>0</v>
      </c>
      <c r="X12" s="102">
        <f t="shared" si="1"/>
        <v>1</v>
      </c>
      <c r="Y12" s="103">
        <f t="shared" si="2"/>
        <v>0</v>
      </c>
      <c r="Z12" s="104">
        <v>0</v>
      </c>
      <c r="AA12" s="105">
        <v>0</v>
      </c>
      <c r="AB12" s="105">
        <v>0</v>
      </c>
      <c r="AC12" s="105">
        <v>0</v>
      </c>
      <c r="AD12" s="105">
        <v>0</v>
      </c>
      <c r="AE12" s="105">
        <v>0</v>
      </c>
      <c r="AF12" s="105">
        <v>0</v>
      </c>
      <c r="AG12" s="105">
        <v>0</v>
      </c>
      <c r="AH12" s="104">
        <v>0</v>
      </c>
      <c r="AI12" s="105">
        <v>0</v>
      </c>
      <c r="AJ12" s="105">
        <v>0</v>
      </c>
      <c r="AK12" s="105">
        <v>0</v>
      </c>
      <c r="AL12" s="105">
        <v>0</v>
      </c>
      <c r="AM12" s="105">
        <v>0</v>
      </c>
      <c r="AN12" s="105">
        <v>0</v>
      </c>
      <c r="AO12" s="105">
        <v>0</v>
      </c>
      <c r="AP12" s="104">
        <v>1</v>
      </c>
      <c r="AQ12" s="105">
        <v>0</v>
      </c>
      <c r="AR12" s="105">
        <v>0</v>
      </c>
      <c r="AS12" s="105">
        <v>0</v>
      </c>
      <c r="AT12" s="105">
        <v>0</v>
      </c>
      <c r="AU12" s="105">
        <v>0</v>
      </c>
      <c r="AV12" s="105">
        <v>1</v>
      </c>
      <c r="AW12" s="107">
        <v>0</v>
      </c>
      <c r="AX12" s="104">
        <v>0</v>
      </c>
      <c r="AY12" s="105">
        <v>0</v>
      </c>
      <c r="AZ12" s="105">
        <v>0</v>
      </c>
      <c r="BA12" s="105">
        <v>0</v>
      </c>
      <c r="BB12" s="105">
        <v>0</v>
      </c>
      <c r="BC12" s="105">
        <v>0</v>
      </c>
      <c r="BD12" s="105">
        <v>0</v>
      </c>
      <c r="BE12" s="107">
        <v>0</v>
      </c>
      <c r="BF12" s="104">
        <v>0</v>
      </c>
      <c r="BG12" s="105">
        <v>0</v>
      </c>
      <c r="BH12" s="105">
        <v>0</v>
      </c>
      <c r="BI12" s="105">
        <v>0</v>
      </c>
      <c r="BJ12" s="105">
        <v>0</v>
      </c>
      <c r="BK12" s="105">
        <v>0</v>
      </c>
      <c r="BL12" s="105">
        <v>0</v>
      </c>
      <c r="BM12" s="106">
        <v>0</v>
      </c>
    </row>
    <row r="13" spans="1:65" s="83" customFormat="1" x14ac:dyDescent="0.25">
      <c r="A13" s="100">
        <v>1972</v>
      </c>
      <c r="B13" s="101">
        <f t="shared" si="3"/>
        <v>13</v>
      </c>
      <c r="C13" s="102">
        <f t="shared" si="0"/>
        <v>3</v>
      </c>
      <c r="D13" s="102">
        <f t="shared" si="0"/>
        <v>7</v>
      </c>
      <c r="E13" s="102">
        <f t="shared" si="0"/>
        <v>2</v>
      </c>
      <c r="F13" s="102">
        <f t="shared" si="0"/>
        <v>0</v>
      </c>
      <c r="G13" s="102">
        <f t="shared" si="0"/>
        <v>0</v>
      </c>
      <c r="H13" s="102">
        <f t="shared" si="0"/>
        <v>6</v>
      </c>
      <c r="I13" s="103">
        <f t="shared" si="0"/>
        <v>1</v>
      </c>
      <c r="J13" s="104">
        <v>12</v>
      </c>
      <c r="K13" s="105">
        <v>3</v>
      </c>
      <c r="L13" s="105">
        <v>7</v>
      </c>
      <c r="M13" s="105">
        <v>2</v>
      </c>
      <c r="N13" s="105">
        <v>0</v>
      </c>
      <c r="O13" s="105">
        <v>0</v>
      </c>
      <c r="P13" s="105">
        <v>5</v>
      </c>
      <c r="Q13" s="106">
        <v>1</v>
      </c>
      <c r="R13" s="101">
        <f t="shared" si="4"/>
        <v>1</v>
      </c>
      <c r="S13" s="102">
        <f t="shared" si="5"/>
        <v>0</v>
      </c>
      <c r="T13" s="102">
        <f t="shared" si="6"/>
        <v>0</v>
      </c>
      <c r="U13" s="102">
        <f t="shared" si="7"/>
        <v>0</v>
      </c>
      <c r="V13" s="102">
        <v>0</v>
      </c>
      <c r="W13" s="102">
        <v>0</v>
      </c>
      <c r="X13" s="102">
        <f t="shared" si="1"/>
        <v>1</v>
      </c>
      <c r="Y13" s="103">
        <f t="shared" si="2"/>
        <v>0</v>
      </c>
      <c r="Z13" s="104">
        <v>0</v>
      </c>
      <c r="AA13" s="105">
        <v>0</v>
      </c>
      <c r="AB13" s="105">
        <v>0</v>
      </c>
      <c r="AC13" s="105">
        <v>0</v>
      </c>
      <c r="AD13" s="105">
        <v>0</v>
      </c>
      <c r="AE13" s="105">
        <v>0</v>
      </c>
      <c r="AF13" s="105">
        <v>0</v>
      </c>
      <c r="AG13" s="105">
        <v>0</v>
      </c>
      <c r="AH13" s="104">
        <v>0</v>
      </c>
      <c r="AI13" s="105">
        <v>0</v>
      </c>
      <c r="AJ13" s="105">
        <v>0</v>
      </c>
      <c r="AK13" s="105">
        <v>0</v>
      </c>
      <c r="AL13" s="105">
        <v>0</v>
      </c>
      <c r="AM13" s="105">
        <v>0</v>
      </c>
      <c r="AN13" s="105">
        <v>0</v>
      </c>
      <c r="AO13" s="105">
        <v>0</v>
      </c>
      <c r="AP13" s="104">
        <v>1</v>
      </c>
      <c r="AQ13" s="105">
        <v>0</v>
      </c>
      <c r="AR13" s="105">
        <v>0</v>
      </c>
      <c r="AS13" s="105">
        <v>0</v>
      </c>
      <c r="AT13" s="105">
        <v>0</v>
      </c>
      <c r="AU13" s="105">
        <v>0</v>
      </c>
      <c r="AV13" s="105">
        <v>1</v>
      </c>
      <c r="AW13" s="107">
        <v>0</v>
      </c>
      <c r="AX13" s="104">
        <v>0</v>
      </c>
      <c r="AY13" s="105">
        <v>0</v>
      </c>
      <c r="AZ13" s="105">
        <v>0</v>
      </c>
      <c r="BA13" s="105">
        <v>0</v>
      </c>
      <c r="BB13" s="105">
        <v>0</v>
      </c>
      <c r="BC13" s="105">
        <v>0</v>
      </c>
      <c r="BD13" s="105">
        <v>0</v>
      </c>
      <c r="BE13" s="107">
        <v>0</v>
      </c>
      <c r="BF13" s="104">
        <v>0</v>
      </c>
      <c r="BG13" s="105">
        <v>0</v>
      </c>
      <c r="BH13" s="105">
        <v>0</v>
      </c>
      <c r="BI13" s="105">
        <v>0</v>
      </c>
      <c r="BJ13" s="105">
        <v>0</v>
      </c>
      <c r="BK13" s="105">
        <v>0</v>
      </c>
      <c r="BL13" s="105">
        <v>0</v>
      </c>
      <c r="BM13" s="106">
        <v>0</v>
      </c>
    </row>
    <row r="14" spans="1:65" s="83" customFormat="1" x14ac:dyDescent="0.25">
      <c r="A14" s="100">
        <v>1973</v>
      </c>
      <c r="B14" s="101">
        <f t="shared" si="3"/>
        <v>19</v>
      </c>
      <c r="C14" s="102">
        <f t="shared" si="0"/>
        <v>4</v>
      </c>
      <c r="D14" s="102">
        <f t="shared" si="0"/>
        <v>8</v>
      </c>
      <c r="E14" s="102">
        <f t="shared" si="0"/>
        <v>1</v>
      </c>
      <c r="F14" s="102">
        <f t="shared" si="0"/>
        <v>0</v>
      </c>
      <c r="G14" s="102">
        <f t="shared" si="0"/>
        <v>0</v>
      </c>
      <c r="H14" s="102">
        <f t="shared" si="0"/>
        <v>11</v>
      </c>
      <c r="I14" s="103">
        <f t="shared" si="0"/>
        <v>3</v>
      </c>
      <c r="J14" s="104">
        <v>18</v>
      </c>
      <c r="K14" s="105">
        <v>4</v>
      </c>
      <c r="L14" s="105">
        <v>8</v>
      </c>
      <c r="M14" s="105">
        <v>1</v>
      </c>
      <c r="N14" s="105">
        <v>0</v>
      </c>
      <c r="O14" s="105">
        <v>0</v>
      </c>
      <c r="P14" s="105">
        <v>10</v>
      </c>
      <c r="Q14" s="106">
        <v>3</v>
      </c>
      <c r="R14" s="101">
        <f t="shared" si="4"/>
        <v>1</v>
      </c>
      <c r="S14" s="102">
        <f t="shared" si="5"/>
        <v>0</v>
      </c>
      <c r="T14" s="102">
        <f t="shared" si="6"/>
        <v>0</v>
      </c>
      <c r="U14" s="102">
        <f t="shared" si="7"/>
        <v>0</v>
      </c>
      <c r="V14" s="102">
        <v>0</v>
      </c>
      <c r="W14" s="102">
        <v>0</v>
      </c>
      <c r="X14" s="102">
        <f t="shared" si="1"/>
        <v>1</v>
      </c>
      <c r="Y14" s="103">
        <f t="shared" si="2"/>
        <v>0</v>
      </c>
      <c r="Z14" s="104">
        <v>0</v>
      </c>
      <c r="AA14" s="105">
        <v>0</v>
      </c>
      <c r="AB14" s="105">
        <v>0</v>
      </c>
      <c r="AC14" s="105">
        <v>0</v>
      </c>
      <c r="AD14" s="105">
        <v>0</v>
      </c>
      <c r="AE14" s="105">
        <v>0</v>
      </c>
      <c r="AF14" s="105">
        <v>0</v>
      </c>
      <c r="AG14" s="105">
        <v>0</v>
      </c>
      <c r="AH14" s="104">
        <v>0</v>
      </c>
      <c r="AI14" s="105">
        <v>0</v>
      </c>
      <c r="AJ14" s="105">
        <v>0</v>
      </c>
      <c r="AK14" s="105">
        <v>0</v>
      </c>
      <c r="AL14" s="105">
        <v>0</v>
      </c>
      <c r="AM14" s="105">
        <v>0</v>
      </c>
      <c r="AN14" s="105">
        <v>0</v>
      </c>
      <c r="AO14" s="105">
        <v>0</v>
      </c>
      <c r="AP14" s="104">
        <v>1</v>
      </c>
      <c r="AQ14" s="105">
        <v>0</v>
      </c>
      <c r="AR14" s="105">
        <v>0</v>
      </c>
      <c r="AS14" s="105">
        <v>0</v>
      </c>
      <c r="AT14" s="105">
        <v>0</v>
      </c>
      <c r="AU14" s="105">
        <v>0</v>
      </c>
      <c r="AV14" s="105">
        <v>1</v>
      </c>
      <c r="AW14" s="107">
        <v>0</v>
      </c>
      <c r="AX14" s="104">
        <v>0</v>
      </c>
      <c r="AY14" s="105">
        <v>0</v>
      </c>
      <c r="AZ14" s="105">
        <v>0</v>
      </c>
      <c r="BA14" s="105">
        <v>0</v>
      </c>
      <c r="BB14" s="105">
        <v>0</v>
      </c>
      <c r="BC14" s="105">
        <v>0</v>
      </c>
      <c r="BD14" s="105">
        <v>0</v>
      </c>
      <c r="BE14" s="107">
        <v>0</v>
      </c>
      <c r="BF14" s="104">
        <v>0</v>
      </c>
      <c r="BG14" s="105">
        <v>0</v>
      </c>
      <c r="BH14" s="105">
        <v>0</v>
      </c>
      <c r="BI14" s="105">
        <v>0</v>
      </c>
      <c r="BJ14" s="105">
        <v>0</v>
      </c>
      <c r="BK14" s="105">
        <v>0</v>
      </c>
      <c r="BL14" s="105">
        <v>0</v>
      </c>
      <c r="BM14" s="106">
        <v>0</v>
      </c>
    </row>
    <row r="15" spans="1:65" s="83" customFormat="1" x14ac:dyDescent="0.25">
      <c r="A15" s="100">
        <v>1974</v>
      </c>
      <c r="B15" s="101">
        <f t="shared" si="3"/>
        <v>21</v>
      </c>
      <c r="C15" s="102">
        <f t="shared" si="0"/>
        <v>2</v>
      </c>
      <c r="D15" s="102">
        <f t="shared" si="0"/>
        <v>11</v>
      </c>
      <c r="E15" s="102">
        <f t="shared" si="0"/>
        <v>1</v>
      </c>
      <c r="F15" s="102">
        <f t="shared" si="0"/>
        <v>0</v>
      </c>
      <c r="G15" s="102">
        <f t="shared" si="0"/>
        <v>0</v>
      </c>
      <c r="H15" s="102">
        <f t="shared" si="0"/>
        <v>10</v>
      </c>
      <c r="I15" s="103">
        <f t="shared" si="0"/>
        <v>1</v>
      </c>
      <c r="J15" s="104">
        <v>17</v>
      </c>
      <c r="K15" s="105">
        <v>2</v>
      </c>
      <c r="L15" s="105">
        <v>11</v>
      </c>
      <c r="M15" s="105">
        <v>1</v>
      </c>
      <c r="N15" s="105">
        <v>0</v>
      </c>
      <c r="O15" s="105">
        <v>0</v>
      </c>
      <c r="P15" s="105">
        <v>6</v>
      </c>
      <c r="Q15" s="106">
        <v>1</v>
      </c>
      <c r="R15" s="101">
        <f t="shared" si="4"/>
        <v>4</v>
      </c>
      <c r="S15" s="102">
        <f t="shared" si="5"/>
        <v>0</v>
      </c>
      <c r="T15" s="102">
        <f t="shared" si="6"/>
        <v>0</v>
      </c>
      <c r="U15" s="102">
        <f t="shared" si="7"/>
        <v>0</v>
      </c>
      <c r="V15" s="102">
        <v>0</v>
      </c>
      <c r="W15" s="102">
        <v>0</v>
      </c>
      <c r="X15" s="102">
        <f t="shared" si="1"/>
        <v>4</v>
      </c>
      <c r="Y15" s="103">
        <f t="shared" si="2"/>
        <v>0</v>
      </c>
      <c r="Z15" s="104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5">
        <v>0</v>
      </c>
      <c r="AG15" s="105">
        <v>0</v>
      </c>
      <c r="AH15" s="104">
        <v>0</v>
      </c>
      <c r="AI15" s="105">
        <v>0</v>
      </c>
      <c r="AJ15" s="105">
        <v>0</v>
      </c>
      <c r="AK15" s="105">
        <v>0</v>
      </c>
      <c r="AL15" s="105">
        <v>0</v>
      </c>
      <c r="AM15" s="105">
        <v>0</v>
      </c>
      <c r="AN15" s="105">
        <v>0</v>
      </c>
      <c r="AO15" s="105">
        <v>0</v>
      </c>
      <c r="AP15" s="104">
        <v>4</v>
      </c>
      <c r="AQ15" s="105">
        <v>0</v>
      </c>
      <c r="AR15" s="105">
        <v>0</v>
      </c>
      <c r="AS15" s="105">
        <v>0</v>
      </c>
      <c r="AT15" s="105">
        <v>0</v>
      </c>
      <c r="AU15" s="105">
        <v>0</v>
      </c>
      <c r="AV15" s="105">
        <v>4</v>
      </c>
      <c r="AW15" s="107">
        <v>0</v>
      </c>
      <c r="AX15" s="104">
        <v>0</v>
      </c>
      <c r="AY15" s="105">
        <v>0</v>
      </c>
      <c r="AZ15" s="105">
        <v>0</v>
      </c>
      <c r="BA15" s="105">
        <v>0</v>
      </c>
      <c r="BB15" s="105">
        <v>0</v>
      </c>
      <c r="BC15" s="105">
        <v>0</v>
      </c>
      <c r="BD15" s="105">
        <v>0</v>
      </c>
      <c r="BE15" s="107">
        <v>0</v>
      </c>
      <c r="BF15" s="104">
        <v>0</v>
      </c>
      <c r="BG15" s="105">
        <v>0</v>
      </c>
      <c r="BH15" s="105">
        <v>0</v>
      </c>
      <c r="BI15" s="105">
        <v>0</v>
      </c>
      <c r="BJ15" s="105">
        <v>0</v>
      </c>
      <c r="BK15" s="105">
        <v>0</v>
      </c>
      <c r="BL15" s="105">
        <v>0</v>
      </c>
      <c r="BM15" s="106">
        <v>0</v>
      </c>
    </row>
    <row r="16" spans="1:65" s="83" customFormat="1" x14ac:dyDescent="0.25">
      <c r="A16" s="100">
        <v>1975</v>
      </c>
      <c r="B16" s="101">
        <f t="shared" si="3"/>
        <v>9</v>
      </c>
      <c r="C16" s="102">
        <f t="shared" si="0"/>
        <v>1</v>
      </c>
      <c r="D16" s="102">
        <f t="shared" si="0"/>
        <v>4</v>
      </c>
      <c r="E16" s="102">
        <f t="shared" si="0"/>
        <v>0</v>
      </c>
      <c r="F16" s="102">
        <f t="shared" si="0"/>
        <v>0</v>
      </c>
      <c r="G16" s="102">
        <f t="shared" si="0"/>
        <v>0</v>
      </c>
      <c r="H16" s="102">
        <f t="shared" si="0"/>
        <v>5</v>
      </c>
      <c r="I16" s="103">
        <f t="shared" si="0"/>
        <v>1</v>
      </c>
      <c r="J16" s="104">
        <v>8</v>
      </c>
      <c r="K16" s="105">
        <v>1</v>
      </c>
      <c r="L16" s="105">
        <v>4</v>
      </c>
      <c r="M16" s="105">
        <v>0</v>
      </c>
      <c r="N16" s="105">
        <v>0</v>
      </c>
      <c r="O16" s="105">
        <v>0</v>
      </c>
      <c r="P16" s="105">
        <v>4</v>
      </c>
      <c r="Q16" s="106">
        <v>1</v>
      </c>
      <c r="R16" s="101">
        <f t="shared" si="4"/>
        <v>1</v>
      </c>
      <c r="S16" s="102">
        <f t="shared" si="5"/>
        <v>0</v>
      </c>
      <c r="T16" s="102">
        <f t="shared" si="6"/>
        <v>0</v>
      </c>
      <c r="U16" s="102">
        <f t="shared" si="7"/>
        <v>0</v>
      </c>
      <c r="V16" s="102">
        <v>0</v>
      </c>
      <c r="W16" s="102">
        <v>0</v>
      </c>
      <c r="X16" s="102">
        <f t="shared" si="1"/>
        <v>1</v>
      </c>
      <c r="Y16" s="103">
        <f t="shared" si="2"/>
        <v>0</v>
      </c>
      <c r="Z16" s="104">
        <v>0</v>
      </c>
      <c r="AA16" s="105">
        <v>0</v>
      </c>
      <c r="AB16" s="105">
        <v>0</v>
      </c>
      <c r="AC16" s="105">
        <v>0</v>
      </c>
      <c r="AD16" s="105">
        <v>0</v>
      </c>
      <c r="AE16" s="105">
        <v>0</v>
      </c>
      <c r="AF16" s="105">
        <v>0</v>
      </c>
      <c r="AG16" s="105">
        <v>0</v>
      </c>
      <c r="AH16" s="104">
        <v>0</v>
      </c>
      <c r="AI16" s="105">
        <v>0</v>
      </c>
      <c r="AJ16" s="105">
        <v>0</v>
      </c>
      <c r="AK16" s="105">
        <v>0</v>
      </c>
      <c r="AL16" s="105">
        <v>0</v>
      </c>
      <c r="AM16" s="105">
        <v>0</v>
      </c>
      <c r="AN16" s="105">
        <v>0</v>
      </c>
      <c r="AO16" s="105">
        <v>0</v>
      </c>
      <c r="AP16" s="104">
        <v>1</v>
      </c>
      <c r="AQ16" s="105">
        <v>0</v>
      </c>
      <c r="AR16" s="105">
        <v>0</v>
      </c>
      <c r="AS16" s="105">
        <v>0</v>
      </c>
      <c r="AT16" s="105">
        <v>0</v>
      </c>
      <c r="AU16" s="105">
        <v>0</v>
      </c>
      <c r="AV16" s="105">
        <v>1</v>
      </c>
      <c r="AW16" s="107">
        <v>0</v>
      </c>
      <c r="AX16" s="104">
        <v>0</v>
      </c>
      <c r="AY16" s="105">
        <v>0</v>
      </c>
      <c r="AZ16" s="105">
        <v>0</v>
      </c>
      <c r="BA16" s="105">
        <v>0</v>
      </c>
      <c r="BB16" s="105">
        <v>0</v>
      </c>
      <c r="BC16" s="105">
        <v>0</v>
      </c>
      <c r="BD16" s="105">
        <v>0</v>
      </c>
      <c r="BE16" s="107">
        <v>0</v>
      </c>
      <c r="BF16" s="104">
        <v>0</v>
      </c>
      <c r="BG16" s="105">
        <v>0</v>
      </c>
      <c r="BH16" s="105">
        <v>0</v>
      </c>
      <c r="BI16" s="105">
        <v>0</v>
      </c>
      <c r="BJ16" s="105">
        <v>0</v>
      </c>
      <c r="BK16" s="105">
        <v>0</v>
      </c>
      <c r="BL16" s="105">
        <v>0</v>
      </c>
      <c r="BM16" s="106">
        <v>0</v>
      </c>
    </row>
    <row r="17" spans="1:65" s="83" customFormat="1" x14ac:dyDescent="0.25">
      <c r="A17" s="100">
        <v>1976</v>
      </c>
      <c r="B17" s="101">
        <f t="shared" si="3"/>
        <v>11</v>
      </c>
      <c r="C17" s="102">
        <f t="shared" si="0"/>
        <v>0</v>
      </c>
      <c r="D17" s="102">
        <f t="shared" si="0"/>
        <v>4</v>
      </c>
      <c r="E17" s="102">
        <f t="shared" si="0"/>
        <v>0</v>
      </c>
      <c r="F17" s="102">
        <f t="shared" si="0"/>
        <v>0</v>
      </c>
      <c r="G17" s="102">
        <f t="shared" si="0"/>
        <v>0</v>
      </c>
      <c r="H17" s="102">
        <f t="shared" si="0"/>
        <v>7</v>
      </c>
      <c r="I17" s="103">
        <f t="shared" si="0"/>
        <v>0</v>
      </c>
      <c r="J17" s="104">
        <v>10</v>
      </c>
      <c r="K17" s="105">
        <v>0</v>
      </c>
      <c r="L17" s="105">
        <v>4</v>
      </c>
      <c r="M17" s="105">
        <v>0</v>
      </c>
      <c r="N17" s="105">
        <v>0</v>
      </c>
      <c r="O17" s="105">
        <v>0</v>
      </c>
      <c r="P17" s="105">
        <v>6</v>
      </c>
      <c r="Q17" s="106">
        <v>0</v>
      </c>
      <c r="R17" s="101">
        <f t="shared" si="4"/>
        <v>1</v>
      </c>
      <c r="S17" s="102">
        <f t="shared" si="5"/>
        <v>0</v>
      </c>
      <c r="T17" s="102">
        <f t="shared" si="6"/>
        <v>0</v>
      </c>
      <c r="U17" s="102">
        <f t="shared" si="7"/>
        <v>0</v>
      </c>
      <c r="V17" s="102">
        <v>0</v>
      </c>
      <c r="W17" s="102">
        <v>0</v>
      </c>
      <c r="X17" s="102">
        <f t="shared" si="1"/>
        <v>1</v>
      </c>
      <c r="Y17" s="103">
        <f t="shared" si="2"/>
        <v>0</v>
      </c>
      <c r="Z17" s="104">
        <v>0</v>
      </c>
      <c r="AA17" s="105">
        <v>0</v>
      </c>
      <c r="AB17" s="105">
        <v>0</v>
      </c>
      <c r="AC17" s="105">
        <v>0</v>
      </c>
      <c r="AD17" s="105">
        <v>0</v>
      </c>
      <c r="AE17" s="105">
        <v>0</v>
      </c>
      <c r="AF17" s="105">
        <v>0</v>
      </c>
      <c r="AG17" s="105">
        <v>0</v>
      </c>
      <c r="AH17" s="104">
        <v>0</v>
      </c>
      <c r="AI17" s="105">
        <v>0</v>
      </c>
      <c r="AJ17" s="105">
        <v>0</v>
      </c>
      <c r="AK17" s="105">
        <v>0</v>
      </c>
      <c r="AL17" s="105">
        <v>0</v>
      </c>
      <c r="AM17" s="105">
        <v>0</v>
      </c>
      <c r="AN17" s="105">
        <v>0</v>
      </c>
      <c r="AO17" s="105">
        <v>0</v>
      </c>
      <c r="AP17" s="104">
        <v>1</v>
      </c>
      <c r="AQ17" s="105">
        <v>0</v>
      </c>
      <c r="AR17" s="105">
        <v>0</v>
      </c>
      <c r="AS17" s="105">
        <v>0</v>
      </c>
      <c r="AT17" s="105">
        <v>0</v>
      </c>
      <c r="AU17" s="105">
        <v>0</v>
      </c>
      <c r="AV17" s="105">
        <v>1</v>
      </c>
      <c r="AW17" s="107">
        <v>0</v>
      </c>
      <c r="AX17" s="104">
        <v>0</v>
      </c>
      <c r="AY17" s="105">
        <v>0</v>
      </c>
      <c r="AZ17" s="105">
        <v>0</v>
      </c>
      <c r="BA17" s="105">
        <v>0</v>
      </c>
      <c r="BB17" s="105">
        <v>0</v>
      </c>
      <c r="BC17" s="105">
        <v>0</v>
      </c>
      <c r="BD17" s="105">
        <v>0</v>
      </c>
      <c r="BE17" s="107">
        <v>0</v>
      </c>
      <c r="BF17" s="104">
        <v>0</v>
      </c>
      <c r="BG17" s="105">
        <v>0</v>
      </c>
      <c r="BH17" s="105">
        <v>0</v>
      </c>
      <c r="BI17" s="105">
        <v>0</v>
      </c>
      <c r="BJ17" s="105">
        <v>0</v>
      </c>
      <c r="BK17" s="105">
        <v>0</v>
      </c>
      <c r="BL17" s="105">
        <v>0</v>
      </c>
      <c r="BM17" s="106">
        <v>0</v>
      </c>
    </row>
    <row r="18" spans="1:65" s="83" customFormat="1" x14ac:dyDescent="0.25">
      <c r="A18" s="100">
        <v>1977</v>
      </c>
      <c r="B18" s="101">
        <f t="shared" si="3"/>
        <v>17</v>
      </c>
      <c r="C18" s="102">
        <f t="shared" si="0"/>
        <v>2</v>
      </c>
      <c r="D18" s="102">
        <f t="shared" si="0"/>
        <v>5</v>
      </c>
      <c r="E18" s="102">
        <f t="shared" si="0"/>
        <v>1</v>
      </c>
      <c r="F18" s="102">
        <f t="shared" si="0"/>
        <v>0</v>
      </c>
      <c r="G18" s="102">
        <f t="shared" si="0"/>
        <v>0</v>
      </c>
      <c r="H18" s="102">
        <f t="shared" si="0"/>
        <v>12</v>
      </c>
      <c r="I18" s="103">
        <f t="shared" si="0"/>
        <v>1</v>
      </c>
      <c r="J18" s="104">
        <v>13</v>
      </c>
      <c r="K18" s="105">
        <v>2</v>
      </c>
      <c r="L18" s="105">
        <v>5</v>
      </c>
      <c r="M18" s="105">
        <v>1</v>
      </c>
      <c r="N18" s="105">
        <v>0</v>
      </c>
      <c r="O18" s="105">
        <v>0</v>
      </c>
      <c r="P18" s="105">
        <v>8</v>
      </c>
      <c r="Q18" s="106">
        <v>1</v>
      </c>
      <c r="R18" s="101">
        <f t="shared" si="4"/>
        <v>4</v>
      </c>
      <c r="S18" s="102">
        <f t="shared" si="5"/>
        <v>0</v>
      </c>
      <c r="T18" s="102">
        <f t="shared" si="6"/>
        <v>0</v>
      </c>
      <c r="U18" s="102">
        <f t="shared" si="7"/>
        <v>0</v>
      </c>
      <c r="V18" s="102">
        <v>0</v>
      </c>
      <c r="W18" s="102">
        <v>0</v>
      </c>
      <c r="X18" s="102">
        <f t="shared" si="1"/>
        <v>4</v>
      </c>
      <c r="Y18" s="103">
        <f t="shared" si="2"/>
        <v>0</v>
      </c>
      <c r="Z18" s="104">
        <v>0</v>
      </c>
      <c r="AA18" s="105">
        <v>0</v>
      </c>
      <c r="AB18" s="105">
        <v>0</v>
      </c>
      <c r="AC18" s="105">
        <v>0</v>
      </c>
      <c r="AD18" s="105">
        <v>0</v>
      </c>
      <c r="AE18" s="105">
        <v>0</v>
      </c>
      <c r="AF18" s="105">
        <v>0</v>
      </c>
      <c r="AG18" s="105">
        <v>0</v>
      </c>
      <c r="AH18" s="104">
        <v>0</v>
      </c>
      <c r="AI18" s="105">
        <v>0</v>
      </c>
      <c r="AJ18" s="105">
        <v>0</v>
      </c>
      <c r="AK18" s="105">
        <v>0</v>
      </c>
      <c r="AL18" s="105">
        <v>0</v>
      </c>
      <c r="AM18" s="105">
        <v>0</v>
      </c>
      <c r="AN18" s="105">
        <v>0</v>
      </c>
      <c r="AO18" s="105">
        <v>0</v>
      </c>
      <c r="AP18" s="104">
        <v>4</v>
      </c>
      <c r="AQ18" s="105">
        <v>0</v>
      </c>
      <c r="AR18" s="105">
        <v>0</v>
      </c>
      <c r="AS18" s="105">
        <v>0</v>
      </c>
      <c r="AT18" s="105">
        <v>0</v>
      </c>
      <c r="AU18" s="105">
        <v>0</v>
      </c>
      <c r="AV18" s="105">
        <v>4</v>
      </c>
      <c r="AW18" s="107">
        <v>0</v>
      </c>
      <c r="AX18" s="104">
        <v>0</v>
      </c>
      <c r="AY18" s="105">
        <v>0</v>
      </c>
      <c r="AZ18" s="105">
        <v>0</v>
      </c>
      <c r="BA18" s="105">
        <v>0</v>
      </c>
      <c r="BB18" s="105">
        <v>0</v>
      </c>
      <c r="BC18" s="105">
        <v>0</v>
      </c>
      <c r="BD18" s="105">
        <v>0</v>
      </c>
      <c r="BE18" s="107">
        <v>0</v>
      </c>
      <c r="BF18" s="104">
        <v>0</v>
      </c>
      <c r="BG18" s="105">
        <v>0</v>
      </c>
      <c r="BH18" s="105">
        <v>0</v>
      </c>
      <c r="BI18" s="105">
        <v>0</v>
      </c>
      <c r="BJ18" s="105">
        <v>0</v>
      </c>
      <c r="BK18" s="105">
        <v>0</v>
      </c>
      <c r="BL18" s="105">
        <v>0</v>
      </c>
      <c r="BM18" s="106">
        <v>0</v>
      </c>
    </row>
    <row r="19" spans="1:65" s="83" customFormat="1" x14ac:dyDescent="0.25">
      <c r="A19" s="100">
        <v>1978</v>
      </c>
      <c r="B19" s="101">
        <f t="shared" si="3"/>
        <v>15</v>
      </c>
      <c r="C19" s="102">
        <f t="shared" si="0"/>
        <v>3</v>
      </c>
      <c r="D19" s="102">
        <f t="shared" si="0"/>
        <v>2</v>
      </c>
      <c r="E19" s="102">
        <f t="shared" si="0"/>
        <v>0</v>
      </c>
      <c r="F19" s="102">
        <f t="shared" si="0"/>
        <v>0</v>
      </c>
      <c r="G19" s="102">
        <f t="shared" si="0"/>
        <v>0</v>
      </c>
      <c r="H19" s="102">
        <f t="shared" si="0"/>
        <v>13</v>
      </c>
      <c r="I19" s="103">
        <f t="shared" si="0"/>
        <v>3</v>
      </c>
      <c r="J19" s="104">
        <v>12</v>
      </c>
      <c r="K19" s="105">
        <v>3</v>
      </c>
      <c r="L19" s="105">
        <v>2</v>
      </c>
      <c r="M19" s="105">
        <v>0</v>
      </c>
      <c r="N19" s="105">
        <v>0</v>
      </c>
      <c r="O19" s="105">
        <v>0</v>
      </c>
      <c r="P19" s="105">
        <v>10</v>
      </c>
      <c r="Q19" s="106">
        <v>3</v>
      </c>
      <c r="R19" s="101">
        <f t="shared" si="4"/>
        <v>3</v>
      </c>
      <c r="S19" s="102">
        <f t="shared" si="5"/>
        <v>0</v>
      </c>
      <c r="T19" s="102">
        <f t="shared" si="6"/>
        <v>0</v>
      </c>
      <c r="U19" s="102">
        <f t="shared" si="7"/>
        <v>0</v>
      </c>
      <c r="V19" s="102">
        <v>0</v>
      </c>
      <c r="W19" s="102">
        <v>0</v>
      </c>
      <c r="X19" s="102">
        <f t="shared" si="1"/>
        <v>3</v>
      </c>
      <c r="Y19" s="103">
        <f t="shared" si="2"/>
        <v>0</v>
      </c>
      <c r="Z19" s="104">
        <v>0</v>
      </c>
      <c r="AA19" s="105">
        <v>0</v>
      </c>
      <c r="AB19" s="105">
        <v>0</v>
      </c>
      <c r="AC19" s="105">
        <v>0</v>
      </c>
      <c r="AD19" s="105">
        <v>0</v>
      </c>
      <c r="AE19" s="105">
        <v>0</v>
      </c>
      <c r="AF19" s="105">
        <v>0</v>
      </c>
      <c r="AG19" s="105">
        <v>0</v>
      </c>
      <c r="AH19" s="104">
        <v>0</v>
      </c>
      <c r="AI19" s="105">
        <v>0</v>
      </c>
      <c r="AJ19" s="105">
        <v>0</v>
      </c>
      <c r="AK19" s="105">
        <v>0</v>
      </c>
      <c r="AL19" s="105">
        <v>0</v>
      </c>
      <c r="AM19" s="105">
        <v>0</v>
      </c>
      <c r="AN19" s="105">
        <v>0</v>
      </c>
      <c r="AO19" s="105">
        <v>0</v>
      </c>
      <c r="AP19" s="104">
        <v>3</v>
      </c>
      <c r="AQ19" s="105">
        <v>0</v>
      </c>
      <c r="AR19" s="105">
        <v>0</v>
      </c>
      <c r="AS19" s="105">
        <v>0</v>
      </c>
      <c r="AT19" s="105">
        <v>0</v>
      </c>
      <c r="AU19" s="105">
        <v>0</v>
      </c>
      <c r="AV19" s="105">
        <v>3</v>
      </c>
      <c r="AW19" s="107">
        <v>0</v>
      </c>
      <c r="AX19" s="104">
        <v>0</v>
      </c>
      <c r="AY19" s="105">
        <v>0</v>
      </c>
      <c r="AZ19" s="105">
        <v>0</v>
      </c>
      <c r="BA19" s="105">
        <v>0</v>
      </c>
      <c r="BB19" s="105">
        <v>0</v>
      </c>
      <c r="BC19" s="105">
        <v>0</v>
      </c>
      <c r="BD19" s="105">
        <v>0</v>
      </c>
      <c r="BE19" s="107">
        <v>0</v>
      </c>
      <c r="BF19" s="104">
        <v>0</v>
      </c>
      <c r="BG19" s="105">
        <v>0</v>
      </c>
      <c r="BH19" s="105">
        <v>0</v>
      </c>
      <c r="BI19" s="105">
        <v>0</v>
      </c>
      <c r="BJ19" s="105">
        <v>0</v>
      </c>
      <c r="BK19" s="105">
        <v>0</v>
      </c>
      <c r="BL19" s="105">
        <v>0</v>
      </c>
      <c r="BM19" s="106">
        <v>0</v>
      </c>
    </row>
    <row r="20" spans="1:65" s="83" customFormat="1" x14ac:dyDescent="0.25">
      <c r="A20" s="100">
        <v>1979</v>
      </c>
      <c r="B20" s="101">
        <f t="shared" si="3"/>
        <v>20</v>
      </c>
      <c r="C20" s="102">
        <f t="shared" si="0"/>
        <v>6</v>
      </c>
      <c r="D20" s="102">
        <f t="shared" si="0"/>
        <v>7</v>
      </c>
      <c r="E20" s="102">
        <f t="shared" si="0"/>
        <v>2</v>
      </c>
      <c r="F20" s="102">
        <f t="shared" si="0"/>
        <v>0</v>
      </c>
      <c r="G20" s="102">
        <f t="shared" si="0"/>
        <v>0</v>
      </c>
      <c r="H20" s="102">
        <f t="shared" si="0"/>
        <v>13</v>
      </c>
      <c r="I20" s="103">
        <f t="shared" si="0"/>
        <v>4</v>
      </c>
      <c r="J20" s="104">
        <v>20</v>
      </c>
      <c r="K20" s="105">
        <v>6</v>
      </c>
      <c r="L20" s="105">
        <v>7</v>
      </c>
      <c r="M20" s="105">
        <v>2</v>
      </c>
      <c r="N20" s="105">
        <v>0</v>
      </c>
      <c r="O20" s="105">
        <v>0</v>
      </c>
      <c r="P20" s="105">
        <v>13</v>
      </c>
      <c r="Q20" s="106">
        <v>4</v>
      </c>
      <c r="R20" s="101">
        <f t="shared" si="4"/>
        <v>0</v>
      </c>
      <c r="S20" s="102">
        <f t="shared" si="5"/>
        <v>0</v>
      </c>
      <c r="T20" s="102">
        <f t="shared" si="6"/>
        <v>0</v>
      </c>
      <c r="U20" s="102">
        <f t="shared" si="7"/>
        <v>0</v>
      </c>
      <c r="V20" s="102">
        <v>0</v>
      </c>
      <c r="W20" s="102">
        <v>0</v>
      </c>
      <c r="X20" s="102">
        <f t="shared" si="1"/>
        <v>0</v>
      </c>
      <c r="Y20" s="103">
        <f t="shared" si="2"/>
        <v>0</v>
      </c>
      <c r="Z20" s="104">
        <v>0</v>
      </c>
      <c r="AA20" s="105">
        <v>0</v>
      </c>
      <c r="AB20" s="105">
        <v>0</v>
      </c>
      <c r="AC20" s="105">
        <v>0</v>
      </c>
      <c r="AD20" s="105">
        <v>0</v>
      </c>
      <c r="AE20" s="105">
        <v>0</v>
      </c>
      <c r="AF20" s="105">
        <v>0</v>
      </c>
      <c r="AG20" s="105">
        <v>0</v>
      </c>
      <c r="AH20" s="104">
        <v>0</v>
      </c>
      <c r="AI20" s="105">
        <v>0</v>
      </c>
      <c r="AJ20" s="105"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v>0</v>
      </c>
      <c r="AP20" s="104">
        <v>0</v>
      </c>
      <c r="AQ20" s="105">
        <v>0</v>
      </c>
      <c r="AR20" s="105">
        <v>0</v>
      </c>
      <c r="AS20" s="105">
        <v>0</v>
      </c>
      <c r="AT20" s="105">
        <v>0</v>
      </c>
      <c r="AU20" s="105">
        <v>0</v>
      </c>
      <c r="AV20" s="105">
        <v>0</v>
      </c>
      <c r="AW20" s="107">
        <v>0</v>
      </c>
      <c r="AX20" s="104">
        <v>0</v>
      </c>
      <c r="AY20" s="105">
        <v>0</v>
      </c>
      <c r="AZ20" s="105">
        <v>0</v>
      </c>
      <c r="BA20" s="105">
        <v>0</v>
      </c>
      <c r="BB20" s="105">
        <v>0</v>
      </c>
      <c r="BC20" s="105">
        <v>0</v>
      </c>
      <c r="BD20" s="105">
        <v>0</v>
      </c>
      <c r="BE20" s="107">
        <v>0</v>
      </c>
      <c r="BF20" s="104">
        <v>0</v>
      </c>
      <c r="BG20" s="105">
        <v>0</v>
      </c>
      <c r="BH20" s="105">
        <v>0</v>
      </c>
      <c r="BI20" s="105">
        <v>0</v>
      </c>
      <c r="BJ20" s="105">
        <v>0</v>
      </c>
      <c r="BK20" s="105">
        <v>0</v>
      </c>
      <c r="BL20" s="105">
        <v>0</v>
      </c>
      <c r="BM20" s="106">
        <v>0</v>
      </c>
    </row>
    <row r="21" spans="1:65" x14ac:dyDescent="0.25">
      <c r="A21" s="28" t="s">
        <v>4</v>
      </c>
      <c r="B21" s="108">
        <f t="shared" si="3"/>
        <v>39</v>
      </c>
      <c r="C21" s="102">
        <f t="shared" si="0"/>
        <v>10</v>
      </c>
      <c r="D21" s="102">
        <f t="shared" si="0"/>
        <v>9</v>
      </c>
      <c r="E21" s="102">
        <f t="shared" si="0"/>
        <v>2</v>
      </c>
      <c r="F21" s="102">
        <f t="shared" si="0"/>
        <v>0</v>
      </c>
      <c r="G21" s="102">
        <f t="shared" si="0"/>
        <v>0</v>
      </c>
      <c r="H21" s="102">
        <f t="shared" si="0"/>
        <v>30</v>
      </c>
      <c r="I21" s="103">
        <f t="shared" si="0"/>
        <v>8</v>
      </c>
      <c r="J21" s="109">
        <v>38</v>
      </c>
      <c r="K21" s="105">
        <v>10</v>
      </c>
      <c r="L21" s="105">
        <v>8</v>
      </c>
      <c r="M21" s="105">
        <v>2</v>
      </c>
      <c r="N21" s="105">
        <v>0</v>
      </c>
      <c r="O21" s="105">
        <v>0</v>
      </c>
      <c r="P21" s="105">
        <v>30</v>
      </c>
      <c r="Q21" s="106">
        <v>8</v>
      </c>
      <c r="R21" s="108">
        <f t="shared" si="4"/>
        <v>1</v>
      </c>
      <c r="S21" s="102">
        <f t="shared" si="5"/>
        <v>0</v>
      </c>
      <c r="T21" s="102">
        <f t="shared" si="6"/>
        <v>1</v>
      </c>
      <c r="U21" s="102">
        <f t="shared" si="7"/>
        <v>0</v>
      </c>
      <c r="V21" s="102">
        <v>0</v>
      </c>
      <c r="W21" s="102">
        <v>0</v>
      </c>
      <c r="X21" s="102">
        <f t="shared" si="1"/>
        <v>0</v>
      </c>
      <c r="Y21" s="103">
        <f t="shared" si="2"/>
        <v>0</v>
      </c>
      <c r="Z21" s="109">
        <v>0</v>
      </c>
      <c r="AA21" s="105">
        <v>0</v>
      </c>
      <c r="AB21" s="105">
        <v>0</v>
      </c>
      <c r="AC21" s="105">
        <v>0</v>
      </c>
      <c r="AD21" s="105">
        <v>0</v>
      </c>
      <c r="AE21" s="105">
        <v>0</v>
      </c>
      <c r="AF21" s="105">
        <v>0</v>
      </c>
      <c r="AG21" s="105">
        <v>0</v>
      </c>
      <c r="AH21" s="109">
        <v>0</v>
      </c>
      <c r="AI21" s="105">
        <v>0</v>
      </c>
      <c r="AJ21" s="105">
        <v>0</v>
      </c>
      <c r="AK21" s="105">
        <v>0</v>
      </c>
      <c r="AL21" s="105">
        <v>0</v>
      </c>
      <c r="AM21" s="105">
        <v>0</v>
      </c>
      <c r="AN21" s="105">
        <v>0</v>
      </c>
      <c r="AO21" s="105">
        <v>0</v>
      </c>
      <c r="AP21" s="109">
        <v>1</v>
      </c>
      <c r="AQ21" s="105">
        <v>0</v>
      </c>
      <c r="AR21" s="105">
        <v>1</v>
      </c>
      <c r="AS21" s="105">
        <v>0</v>
      </c>
      <c r="AT21" s="105">
        <v>0</v>
      </c>
      <c r="AU21" s="105">
        <v>0</v>
      </c>
      <c r="AV21" s="105">
        <v>0</v>
      </c>
      <c r="AW21" s="107">
        <v>0</v>
      </c>
      <c r="AX21" s="104">
        <v>0</v>
      </c>
      <c r="AY21" s="105">
        <v>0</v>
      </c>
      <c r="AZ21" s="105">
        <v>0</v>
      </c>
      <c r="BA21" s="105">
        <v>0</v>
      </c>
      <c r="BB21" s="105">
        <v>0</v>
      </c>
      <c r="BC21" s="105">
        <v>0</v>
      </c>
      <c r="BD21" s="105">
        <v>0</v>
      </c>
      <c r="BE21" s="107">
        <v>0</v>
      </c>
      <c r="BF21" s="109">
        <v>0</v>
      </c>
      <c r="BG21" s="105">
        <v>0</v>
      </c>
      <c r="BH21" s="105">
        <v>0</v>
      </c>
      <c r="BI21" s="105">
        <v>0</v>
      </c>
      <c r="BJ21" s="105">
        <v>0</v>
      </c>
      <c r="BK21" s="105">
        <v>0</v>
      </c>
      <c r="BL21" s="105">
        <v>0</v>
      </c>
      <c r="BM21" s="106">
        <v>0</v>
      </c>
    </row>
    <row r="22" spans="1:65" x14ac:dyDescent="0.25">
      <c r="A22" s="28" t="s">
        <v>5</v>
      </c>
      <c r="B22" s="108">
        <f t="shared" si="3"/>
        <v>31</v>
      </c>
      <c r="C22" s="102">
        <f t="shared" si="0"/>
        <v>10</v>
      </c>
      <c r="D22" s="102">
        <f t="shared" si="0"/>
        <v>5</v>
      </c>
      <c r="E22" s="102">
        <f t="shared" si="0"/>
        <v>0</v>
      </c>
      <c r="F22" s="102">
        <f t="shared" si="0"/>
        <v>0</v>
      </c>
      <c r="G22" s="102">
        <f t="shared" si="0"/>
        <v>0</v>
      </c>
      <c r="H22" s="102">
        <f t="shared" si="0"/>
        <v>26</v>
      </c>
      <c r="I22" s="103">
        <f t="shared" si="0"/>
        <v>10</v>
      </c>
      <c r="J22" s="109">
        <v>31</v>
      </c>
      <c r="K22" s="105">
        <v>10</v>
      </c>
      <c r="L22" s="105">
        <v>5</v>
      </c>
      <c r="M22" s="105">
        <v>0</v>
      </c>
      <c r="N22" s="105">
        <v>0</v>
      </c>
      <c r="O22" s="105">
        <v>0</v>
      </c>
      <c r="P22" s="105">
        <v>26</v>
      </c>
      <c r="Q22" s="106">
        <v>10</v>
      </c>
      <c r="R22" s="108">
        <f t="shared" si="4"/>
        <v>0</v>
      </c>
      <c r="S22" s="102">
        <f t="shared" si="5"/>
        <v>0</v>
      </c>
      <c r="T22" s="102">
        <f t="shared" si="6"/>
        <v>0</v>
      </c>
      <c r="U22" s="102">
        <f t="shared" si="7"/>
        <v>0</v>
      </c>
      <c r="V22" s="102">
        <v>0</v>
      </c>
      <c r="W22" s="102">
        <v>0</v>
      </c>
      <c r="X22" s="102">
        <f t="shared" si="1"/>
        <v>0</v>
      </c>
      <c r="Y22" s="103">
        <f t="shared" si="2"/>
        <v>0</v>
      </c>
      <c r="Z22" s="109">
        <v>0</v>
      </c>
      <c r="AA22" s="105">
        <v>0</v>
      </c>
      <c r="AB22" s="105">
        <v>0</v>
      </c>
      <c r="AC22" s="105">
        <v>0</v>
      </c>
      <c r="AD22" s="105">
        <v>0</v>
      </c>
      <c r="AE22" s="105">
        <v>0</v>
      </c>
      <c r="AF22" s="105">
        <v>0</v>
      </c>
      <c r="AG22" s="105">
        <v>0</v>
      </c>
      <c r="AH22" s="109">
        <v>0</v>
      </c>
      <c r="AI22" s="105">
        <v>0</v>
      </c>
      <c r="AJ22" s="105">
        <v>0</v>
      </c>
      <c r="AK22" s="105">
        <v>0</v>
      </c>
      <c r="AL22" s="105">
        <v>0</v>
      </c>
      <c r="AM22" s="105">
        <v>0</v>
      </c>
      <c r="AN22" s="105">
        <v>0</v>
      </c>
      <c r="AO22" s="105">
        <v>0</v>
      </c>
      <c r="AP22" s="109">
        <v>0</v>
      </c>
      <c r="AQ22" s="105">
        <v>0</v>
      </c>
      <c r="AR22" s="105">
        <v>0</v>
      </c>
      <c r="AS22" s="105">
        <v>0</v>
      </c>
      <c r="AT22" s="105">
        <v>0</v>
      </c>
      <c r="AU22" s="105">
        <v>0</v>
      </c>
      <c r="AV22" s="105">
        <v>0</v>
      </c>
      <c r="AW22" s="107">
        <v>0</v>
      </c>
      <c r="AX22" s="104">
        <v>0</v>
      </c>
      <c r="AY22" s="105">
        <v>0</v>
      </c>
      <c r="AZ22" s="105">
        <v>0</v>
      </c>
      <c r="BA22" s="105">
        <v>0</v>
      </c>
      <c r="BB22" s="105">
        <v>0</v>
      </c>
      <c r="BC22" s="105">
        <v>0</v>
      </c>
      <c r="BD22" s="105">
        <v>0</v>
      </c>
      <c r="BE22" s="107">
        <v>0</v>
      </c>
      <c r="BF22" s="109">
        <v>0</v>
      </c>
      <c r="BG22" s="105">
        <v>0</v>
      </c>
      <c r="BH22" s="105">
        <v>0</v>
      </c>
      <c r="BI22" s="105">
        <v>0</v>
      </c>
      <c r="BJ22" s="105">
        <v>0</v>
      </c>
      <c r="BK22" s="105">
        <v>0</v>
      </c>
      <c r="BL22" s="105">
        <v>0</v>
      </c>
      <c r="BM22" s="106">
        <v>0</v>
      </c>
    </row>
    <row r="23" spans="1:65" x14ac:dyDescent="0.25">
      <c r="A23" s="28" t="s">
        <v>6</v>
      </c>
      <c r="B23" s="108">
        <f t="shared" si="3"/>
        <v>41</v>
      </c>
      <c r="C23" s="102">
        <f t="shared" si="0"/>
        <v>11</v>
      </c>
      <c r="D23" s="102">
        <f t="shared" si="0"/>
        <v>11</v>
      </c>
      <c r="E23" s="102">
        <f t="shared" si="0"/>
        <v>2</v>
      </c>
      <c r="F23" s="102">
        <f t="shared" si="0"/>
        <v>0</v>
      </c>
      <c r="G23" s="102">
        <f t="shared" si="0"/>
        <v>0</v>
      </c>
      <c r="H23" s="102">
        <f t="shared" si="0"/>
        <v>30</v>
      </c>
      <c r="I23" s="103">
        <f t="shared" si="0"/>
        <v>9</v>
      </c>
      <c r="J23" s="109">
        <v>41</v>
      </c>
      <c r="K23" s="105">
        <v>11</v>
      </c>
      <c r="L23" s="105">
        <v>11</v>
      </c>
      <c r="M23" s="105">
        <v>2</v>
      </c>
      <c r="N23" s="105">
        <v>0</v>
      </c>
      <c r="O23" s="105">
        <v>0</v>
      </c>
      <c r="P23" s="105">
        <v>30</v>
      </c>
      <c r="Q23" s="106">
        <v>9</v>
      </c>
      <c r="R23" s="108">
        <f t="shared" si="4"/>
        <v>0</v>
      </c>
      <c r="S23" s="102">
        <f t="shared" si="5"/>
        <v>0</v>
      </c>
      <c r="T23" s="102">
        <f t="shared" si="6"/>
        <v>0</v>
      </c>
      <c r="U23" s="102">
        <f t="shared" si="7"/>
        <v>0</v>
      </c>
      <c r="V23" s="102">
        <v>0</v>
      </c>
      <c r="W23" s="102">
        <v>0</v>
      </c>
      <c r="X23" s="102">
        <f t="shared" si="1"/>
        <v>0</v>
      </c>
      <c r="Y23" s="103">
        <f t="shared" si="2"/>
        <v>0</v>
      </c>
      <c r="Z23" s="109">
        <v>0</v>
      </c>
      <c r="AA23" s="105">
        <v>0</v>
      </c>
      <c r="AB23" s="105">
        <v>0</v>
      </c>
      <c r="AC23" s="105">
        <v>0</v>
      </c>
      <c r="AD23" s="105">
        <v>0</v>
      </c>
      <c r="AE23" s="105">
        <v>0</v>
      </c>
      <c r="AF23" s="105">
        <v>0</v>
      </c>
      <c r="AG23" s="105">
        <v>0</v>
      </c>
      <c r="AH23" s="109">
        <v>0</v>
      </c>
      <c r="AI23" s="105">
        <v>0</v>
      </c>
      <c r="AJ23" s="105">
        <v>0</v>
      </c>
      <c r="AK23" s="105">
        <v>0</v>
      </c>
      <c r="AL23" s="105">
        <v>0</v>
      </c>
      <c r="AM23" s="105">
        <v>0</v>
      </c>
      <c r="AN23" s="105">
        <v>0</v>
      </c>
      <c r="AO23" s="105">
        <v>0</v>
      </c>
      <c r="AP23" s="109">
        <v>0</v>
      </c>
      <c r="AQ23" s="105">
        <v>0</v>
      </c>
      <c r="AR23" s="105">
        <v>0</v>
      </c>
      <c r="AS23" s="105">
        <v>0</v>
      </c>
      <c r="AT23" s="105">
        <v>0</v>
      </c>
      <c r="AU23" s="105">
        <v>0</v>
      </c>
      <c r="AV23" s="105">
        <v>0</v>
      </c>
      <c r="AW23" s="107">
        <v>0</v>
      </c>
      <c r="AX23" s="104">
        <v>0</v>
      </c>
      <c r="AY23" s="105">
        <v>0</v>
      </c>
      <c r="AZ23" s="105">
        <v>0</v>
      </c>
      <c r="BA23" s="105">
        <v>0</v>
      </c>
      <c r="BB23" s="105">
        <v>0</v>
      </c>
      <c r="BC23" s="105">
        <v>0</v>
      </c>
      <c r="BD23" s="105">
        <v>0</v>
      </c>
      <c r="BE23" s="107">
        <v>0</v>
      </c>
      <c r="BF23" s="109">
        <v>0</v>
      </c>
      <c r="BG23" s="105">
        <v>0</v>
      </c>
      <c r="BH23" s="105">
        <v>0</v>
      </c>
      <c r="BI23" s="105">
        <v>0</v>
      </c>
      <c r="BJ23" s="105">
        <v>0</v>
      </c>
      <c r="BK23" s="105">
        <v>0</v>
      </c>
      <c r="BL23" s="105">
        <v>0</v>
      </c>
      <c r="BM23" s="106">
        <v>0</v>
      </c>
    </row>
    <row r="24" spans="1:65" x14ac:dyDescent="0.25">
      <c r="A24" s="28" t="s">
        <v>7</v>
      </c>
      <c r="B24" s="108">
        <f t="shared" si="3"/>
        <v>45</v>
      </c>
      <c r="C24" s="102">
        <f t="shared" si="0"/>
        <v>15</v>
      </c>
      <c r="D24" s="102">
        <f t="shared" si="0"/>
        <v>9</v>
      </c>
      <c r="E24" s="102">
        <f t="shared" si="0"/>
        <v>2</v>
      </c>
      <c r="F24" s="102">
        <f t="shared" si="0"/>
        <v>0</v>
      </c>
      <c r="G24" s="102">
        <f t="shared" si="0"/>
        <v>0</v>
      </c>
      <c r="H24" s="102">
        <f t="shared" si="0"/>
        <v>36</v>
      </c>
      <c r="I24" s="103">
        <f t="shared" si="0"/>
        <v>13</v>
      </c>
      <c r="J24" s="109">
        <v>41</v>
      </c>
      <c r="K24" s="105">
        <v>15</v>
      </c>
      <c r="L24" s="105">
        <v>8</v>
      </c>
      <c r="M24" s="105">
        <v>2</v>
      </c>
      <c r="N24" s="105">
        <v>0</v>
      </c>
      <c r="O24" s="105">
        <v>0</v>
      </c>
      <c r="P24" s="105">
        <v>33</v>
      </c>
      <c r="Q24" s="106">
        <v>13</v>
      </c>
      <c r="R24" s="108">
        <f t="shared" si="4"/>
        <v>4</v>
      </c>
      <c r="S24" s="102">
        <f t="shared" si="5"/>
        <v>0</v>
      </c>
      <c r="T24" s="102">
        <f t="shared" si="6"/>
        <v>1</v>
      </c>
      <c r="U24" s="102">
        <f t="shared" si="7"/>
        <v>0</v>
      </c>
      <c r="V24" s="102">
        <v>0</v>
      </c>
      <c r="W24" s="102">
        <v>0</v>
      </c>
      <c r="X24" s="102">
        <f t="shared" si="1"/>
        <v>3</v>
      </c>
      <c r="Y24" s="103">
        <f t="shared" si="2"/>
        <v>0</v>
      </c>
      <c r="Z24" s="109">
        <v>0</v>
      </c>
      <c r="AA24" s="105">
        <v>0</v>
      </c>
      <c r="AB24" s="105">
        <v>0</v>
      </c>
      <c r="AC24" s="105">
        <v>0</v>
      </c>
      <c r="AD24" s="105">
        <v>0</v>
      </c>
      <c r="AE24" s="105">
        <v>0</v>
      </c>
      <c r="AF24" s="105">
        <v>0</v>
      </c>
      <c r="AG24" s="105">
        <v>0</v>
      </c>
      <c r="AH24" s="109">
        <v>0</v>
      </c>
      <c r="AI24" s="105">
        <v>0</v>
      </c>
      <c r="AJ24" s="105">
        <v>0</v>
      </c>
      <c r="AK24" s="105">
        <v>0</v>
      </c>
      <c r="AL24" s="105">
        <v>0</v>
      </c>
      <c r="AM24" s="105">
        <v>0</v>
      </c>
      <c r="AN24" s="105">
        <v>0</v>
      </c>
      <c r="AO24" s="105">
        <v>0</v>
      </c>
      <c r="AP24" s="109">
        <v>4</v>
      </c>
      <c r="AQ24" s="105">
        <v>0</v>
      </c>
      <c r="AR24" s="105">
        <v>1</v>
      </c>
      <c r="AS24" s="105">
        <v>0</v>
      </c>
      <c r="AT24" s="105">
        <v>0</v>
      </c>
      <c r="AU24" s="105">
        <v>0</v>
      </c>
      <c r="AV24" s="105">
        <v>3</v>
      </c>
      <c r="AW24" s="107">
        <v>0</v>
      </c>
      <c r="AX24" s="104">
        <v>0</v>
      </c>
      <c r="AY24" s="105">
        <v>0</v>
      </c>
      <c r="AZ24" s="105">
        <v>0</v>
      </c>
      <c r="BA24" s="105">
        <v>0</v>
      </c>
      <c r="BB24" s="105">
        <v>0</v>
      </c>
      <c r="BC24" s="105">
        <v>0</v>
      </c>
      <c r="BD24" s="105">
        <v>0</v>
      </c>
      <c r="BE24" s="107">
        <v>0</v>
      </c>
      <c r="BF24" s="109">
        <v>0</v>
      </c>
      <c r="BG24" s="105">
        <v>0</v>
      </c>
      <c r="BH24" s="105">
        <v>0</v>
      </c>
      <c r="BI24" s="105">
        <v>0</v>
      </c>
      <c r="BJ24" s="105">
        <v>0</v>
      </c>
      <c r="BK24" s="105">
        <v>0</v>
      </c>
      <c r="BL24" s="105">
        <v>0</v>
      </c>
      <c r="BM24" s="106">
        <v>0</v>
      </c>
    </row>
    <row r="25" spans="1:65" x14ac:dyDescent="0.25">
      <c r="A25" s="28" t="s">
        <v>8</v>
      </c>
      <c r="B25" s="108">
        <f t="shared" si="3"/>
        <v>56</v>
      </c>
      <c r="C25" s="102">
        <f t="shared" si="0"/>
        <v>16</v>
      </c>
      <c r="D25" s="102">
        <f t="shared" si="0"/>
        <v>13</v>
      </c>
      <c r="E25" s="102">
        <f t="shared" si="0"/>
        <v>4</v>
      </c>
      <c r="F25" s="102">
        <f t="shared" si="0"/>
        <v>0</v>
      </c>
      <c r="G25" s="102">
        <f t="shared" si="0"/>
        <v>0</v>
      </c>
      <c r="H25" s="102">
        <f t="shared" si="0"/>
        <v>43</v>
      </c>
      <c r="I25" s="103">
        <f t="shared" si="0"/>
        <v>12</v>
      </c>
      <c r="J25" s="109">
        <v>53</v>
      </c>
      <c r="K25" s="105">
        <v>16</v>
      </c>
      <c r="L25" s="105">
        <v>13</v>
      </c>
      <c r="M25" s="105">
        <v>4</v>
      </c>
      <c r="N25" s="105">
        <v>0</v>
      </c>
      <c r="O25" s="105">
        <v>0</v>
      </c>
      <c r="P25" s="105">
        <v>40</v>
      </c>
      <c r="Q25" s="106">
        <v>12</v>
      </c>
      <c r="R25" s="108">
        <f t="shared" si="4"/>
        <v>3</v>
      </c>
      <c r="S25" s="102">
        <f t="shared" si="5"/>
        <v>0</v>
      </c>
      <c r="T25" s="102">
        <f t="shared" si="6"/>
        <v>0</v>
      </c>
      <c r="U25" s="102">
        <f t="shared" si="7"/>
        <v>0</v>
      </c>
      <c r="V25" s="102">
        <v>0</v>
      </c>
      <c r="W25" s="102">
        <v>0</v>
      </c>
      <c r="X25" s="102">
        <f t="shared" si="1"/>
        <v>3</v>
      </c>
      <c r="Y25" s="103">
        <f t="shared" si="2"/>
        <v>0</v>
      </c>
      <c r="Z25" s="109">
        <v>0</v>
      </c>
      <c r="AA25" s="105">
        <v>0</v>
      </c>
      <c r="AB25" s="105">
        <v>0</v>
      </c>
      <c r="AC25" s="105">
        <v>0</v>
      </c>
      <c r="AD25" s="105">
        <v>0</v>
      </c>
      <c r="AE25" s="105">
        <v>0</v>
      </c>
      <c r="AF25" s="105">
        <v>0</v>
      </c>
      <c r="AG25" s="105">
        <v>0</v>
      </c>
      <c r="AH25" s="109">
        <v>0</v>
      </c>
      <c r="AI25" s="105">
        <v>0</v>
      </c>
      <c r="AJ25" s="105">
        <v>0</v>
      </c>
      <c r="AK25" s="105">
        <v>0</v>
      </c>
      <c r="AL25" s="105">
        <v>0</v>
      </c>
      <c r="AM25" s="105">
        <v>0</v>
      </c>
      <c r="AN25" s="105">
        <v>0</v>
      </c>
      <c r="AO25" s="105">
        <v>0</v>
      </c>
      <c r="AP25" s="109">
        <v>3</v>
      </c>
      <c r="AQ25" s="105">
        <v>0</v>
      </c>
      <c r="AR25" s="105">
        <v>0</v>
      </c>
      <c r="AS25" s="105">
        <v>0</v>
      </c>
      <c r="AT25" s="105">
        <v>0</v>
      </c>
      <c r="AU25" s="105">
        <v>0</v>
      </c>
      <c r="AV25" s="105">
        <v>3</v>
      </c>
      <c r="AW25" s="107">
        <v>0</v>
      </c>
      <c r="AX25" s="104">
        <v>0</v>
      </c>
      <c r="AY25" s="105">
        <v>0</v>
      </c>
      <c r="AZ25" s="105">
        <v>0</v>
      </c>
      <c r="BA25" s="105">
        <v>0</v>
      </c>
      <c r="BB25" s="105">
        <v>0</v>
      </c>
      <c r="BC25" s="105">
        <v>0</v>
      </c>
      <c r="BD25" s="105">
        <v>0</v>
      </c>
      <c r="BE25" s="107">
        <v>0</v>
      </c>
      <c r="BF25" s="109">
        <v>0</v>
      </c>
      <c r="BG25" s="105">
        <v>0</v>
      </c>
      <c r="BH25" s="105">
        <v>0</v>
      </c>
      <c r="BI25" s="105">
        <v>0</v>
      </c>
      <c r="BJ25" s="105">
        <v>0</v>
      </c>
      <c r="BK25" s="105">
        <v>0</v>
      </c>
      <c r="BL25" s="105">
        <v>0</v>
      </c>
      <c r="BM25" s="106">
        <v>0</v>
      </c>
    </row>
    <row r="26" spans="1:65" x14ac:dyDescent="0.25">
      <c r="A26" s="28" t="s">
        <v>9</v>
      </c>
      <c r="B26" s="108">
        <f t="shared" si="3"/>
        <v>54</v>
      </c>
      <c r="C26" s="102">
        <f t="shared" si="0"/>
        <v>14</v>
      </c>
      <c r="D26" s="102">
        <f t="shared" si="0"/>
        <v>12</v>
      </c>
      <c r="E26" s="102">
        <f t="shared" si="0"/>
        <v>4</v>
      </c>
      <c r="F26" s="102">
        <f t="shared" si="0"/>
        <v>0</v>
      </c>
      <c r="G26" s="102">
        <f t="shared" si="0"/>
        <v>0</v>
      </c>
      <c r="H26" s="102">
        <f t="shared" si="0"/>
        <v>42</v>
      </c>
      <c r="I26" s="103">
        <f t="shared" si="0"/>
        <v>10</v>
      </c>
      <c r="J26" s="109">
        <v>50</v>
      </c>
      <c r="K26" s="105">
        <v>14</v>
      </c>
      <c r="L26" s="105">
        <v>12</v>
      </c>
      <c r="M26" s="105">
        <v>4</v>
      </c>
      <c r="N26" s="105">
        <v>0</v>
      </c>
      <c r="O26" s="105">
        <v>0</v>
      </c>
      <c r="P26" s="105">
        <v>38</v>
      </c>
      <c r="Q26" s="106">
        <v>10</v>
      </c>
      <c r="R26" s="108">
        <f t="shared" si="4"/>
        <v>4</v>
      </c>
      <c r="S26" s="102">
        <f t="shared" si="5"/>
        <v>0</v>
      </c>
      <c r="T26" s="102">
        <f t="shared" si="6"/>
        <v>0</v>
      </c>
      <c r="U26" s="102">
        <f t="shared" si="7"/>
        <v>0</v>
      </c>
      <c r="V26" s="102">
        <v>0</v>
      </c>
      <c r="W26" s="102">
        <v>0</v>
      </c>
      <c r="X26" s="102">
        <f t="shared" si="1"/>
        <v>4</v>
      </c>
      <c r="Y26" s="103">
        <f t="shared" si="2"/>
        <v>0</v>
      </c>
      <c r="Z26" s="109">
        <v>0</v>
      </c>
      <c r="AA26" s="105">
        <v>0</v>
      </c>
      <c r="AB26" s="105">
        <v>0</v>
      </c>
      <c r="AC26" s="105">
        <v>0</v>
      </c>
      <c r="AD26" s="105">
        <v>0</v>
      </c>
      <c r="AE26" s="105">
        <v>0</v>
      </c>
      <c r="AF26" s="105">
        <v>0</v>
      </c>
      <c r="AG26" s="105">
        <v>0</v>
      </c>
      <c r="AH26" s="109">
        <v>0</v>
      </c>
      <c r="AI26" s="105">
        <v>0</v>
      </c>
      <c r="AJ26" s="105">
        <v>0</v>
      </c>
      <c r="AK26" s="105">
        <v>0</v>
      </c>
      <c r="AL26" s="105">
        <v>0</v>
      </c>
      <c r="AM26" s="105">
        <v>0</v>
      </c>
      <c r="AN26" s="105">
        <v>0</v>
      </c>
      <c r="AO26" s="105">
        <v>0</v>
      </c>
      <c r="AP26" s="109">
        <v>4</v>
      </c>
      <c r="AQ26" s="105">
        <v>0</v>
      </c>
      <c r="AR26" s="105">
        <v>0</v>
      </c>
      <c r="AS26" s="105">
        <v>0</v>
      </c>
      <c r="AT26" s="105">
        <v>0</v>
      </c>
      <c r="AU26" s="105">
        <v>0</v>
      </c>
      <c r="AV26" s="105">
        <v>4</v>
      </c>
      <c r="AW26" s="107">
        <v>0</v>
      </c>
      <c r="AX26" s="104">
        <v>0</v>
      </c>
      <c r="AY26" s="105">
        <v>0</v>
      </c>
      <c r="AZ26" s="105">
        <v>0</v>
      </c>
      <c r="BA26" s="105">
        <v>0</v>
      </c>
      <c r="BB26" s="105">
        <v>0</v>
      </c>
      <c r="BC26" s="105">
        <v>0</v>
      </c>
      <c r="BD26" s="105">
        <v>0</v>
      </c>
      <c r="BE26" s="107">
        <v>0</v>
      </c>
      <c r="BF26" s="109">
        <v>0</v>
      </c>
      <c r="BG26" s="105">
        <v>0</v>
      </c>
      <c r="BH26" s="105">
        <v>0</v>
      </c>
      <c r="BI26" s="105">
        <v>0</v>
      </c>
      <c r="BJ26" s="105">
        <v>0</v>
      </c>
      <c r="BK26" s="105">
        <v>0</v>
      </c>
      <c r="BL26" s="105">
        <v>0</v>
      </c>
      <c r="BM26" s="106">
        <v>0</v>
      </c>
    </row>
    <row r="27" spans="1:65" ht="14.25" thickBot="1" x14ac:dyDescent="0.3">
      <c r="A27" s="42" t="s">
        <v>10</v>
      </c>
      <c r="B27" s="110">
        <f t="shared" si="3"/>
        <v>66</v>
      </c>
      <c r="C27" s="111">
        <f t="shared" si="0"/>
        <v>19</v>
      </c>
      <c r="D27" s="111">
        <f t="shared" si="0"/>
        <v>13</v>
      </c>
      <c r="E27" s="111">
        <f t="shared" si="0"/>
        <v>5</v>
      </c>
      <c r="F27" s="111">
        <f t="shared" si="0"/>
        <v>0</v>
      </c>
      <c r="G27" s="111">
        <f t="shared" si="0"/>
        <v>0</v>
      </c>
      <c r="H27" s="111">
        <f t="shared" si="0"/>
        <v>53</v>
      </c>
      <c r="I27" s="112">
        <f t="shared" si="0"/>
        <v>14</v>
      </c>
      <c r="J27" s="113">
        <v>57</v>
      </c>
      <c r="K27" s="114">
        <v>18</v>
      </c>
      <c r="L27" s="114">
        <v>13</v>
      </c>
      <c r="M27" s="114">
        <v>5</v>
      </c>
      <c r="N27" s="114">
        <v>0</v>
      </c>
      <c r="O27" s="114">
        <v>0</v>
      </c>
      <c r="P27" s="114">
        <v>44</v>
      </c>
      <c r="Q27" s="115">
        <v>13</v>
      </c>
      <c r="R27" s="110">
        <f t="shared" si="4"/>
        <v>9</v>
      </c>
      <c r="S27" s="111">
        <f t="shared" si="5"/>
        <v>1</v>
      </c>
      <c r="T27" s="111">
        <f t="shared" si="6"/>
        <v>0</v>
      </c>
      <c r="U27" s="111">
        <f t="shared" si="7"/>
        <v>0</v>
      </c>
      <c r="V27" s="111">
        <v>0</v>
      </c>
      <c r="W27" s="111">
        <v>0</v>
      </c>
      <c r="X27" s="111">
        <f t="shared" si="1"/>
        <v>9</v>
      </c>
      <c r="Y27" s="112">
        <f t="shared" si="2"/>
        <v>1</v>
      </c>
      <c r="Z27" s="113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>
        <v>0</v>
      </c>
      <c r="AH27" s="113">
        <v>0</v>
      </c>
      <c r="AI27" s="114">
        <v>0</v>
      </c>
      <c r="AJ27" s="114">
        <v>0</v>
      </c>
      <c r="AK27" s="114">
        <v>0</v>
      </c>
      <c r="AL27" s="114">
        <v>0</v>
      </c>
      <c r="AM27" s="114">
        <v>0</v>
      </c>
      <c r="AN27" s="114">
        <v>0</v>
      </c>
      <c r="AO27" s="114">
        <v>0</v>
      </c>
      <c r="AP27" s="113">
        <v>9</v>
      </c>
      <c r="AQ27" s="114">
        <v>1</v>
      </c>
      <c r="AR27" s="114">
        <v>0</v>
      </c>
      <c r="AS27" s="114">
        <v>0</v>
      </c>
      <c r="AT27" s="114">
        <v>0</v>
      </c>
      <c r="AU27" s="114">
        <v>0</v>
      </c>
      <c r="AV27" s="114">
        <v>9</v>
      </c>
      <c r="AW27" s="116">
        <v>1</v>
      </c>
      <c r="AX27" s="113" t="s">
        <v>97</v>
      </c>
      <c r="AY27" s="114">
        <v>0</v>
      </c>
      <c r="AZ27" s="114">
        <v>0</v>
      </c>
      <c r="BA27" s="114">
        <v>0</v>
      </c>
      <c r="BB27" s="114">
        <v>0</v>
      </c>
      <c r="BC27" s="114">
        <v>0</v>
      </c>
      <c r="BD27" s="114">
        <v>0</v>
      </c>
      <c r="BE27" s="114">
        <v>0</v>
      </c>
      <c r="BF27" s="113">
        <v>0</v>
      </c>
      <c r="BG27" s="114">
        <v>0</v>
      </c>
      <c r="BH27" s="114">
        <v>0</v>
      </c>
      <c r="BI27" s="114">
        <v>0</v>
      </c>
      <c r="BJ27" s="114">
        <v>0</v>
      </c>
      <c r="BK27" s="114">
        <v>0</v>
      </c>
      <c r="BL27" s="114">
        <v>0</v>
      </c>
      <c r="BM27" s="115">
        <v>0</v>
      </c>
    </row>
    <row r="28" spans="1:65" x14ac:dyDescent="0.25">
      <c r="A28" s="72" t="s">
        <v>11</v>
      </c>
      <c r="B28" s="117">
        <f t="shared" si="3"/>
        <v>0</v>
      </c>
      <c r="C28" s="118">
        <f t="shared" si="0"/>
        <v>0</v>
      </c>
      <c r="D28" s="118">
        <f t="shared" si="0"/>
        <v>0</v>
      </c>
      <c r="E28" s="118">
        <f t="shared" si="0"/>
        <v>0</v>
      </c>
      <c r="F28" s="118">
        <f t="shared" si="0"/>
        <v>0</v>
      </c>
      <c r="G28" s="118">
        <f t="shared" si="0"/>
        <v>0</v>
      </c>
      <c r="H28" s="118">
        <f t="shared" si="0"/>
        <v>0</v>
      </c>
      <c r="I28" s="119">
        <f t="shared" si="0"/>
        <v>0</v>
      </c>
      <c r="J28" s="120">
        <v>0</v>
      </c>
      <c r="K28" s="121">
        <v>0</v>
      </c>
      <c r="L28" s="121">
        <v>0</v>
      </c>
      <c r="M28" s="121">
        <v>0</v>
      </c>
      <c r="N28" s="121">
        <v>0</v>
      </c>
      <c r="O28" s="121">
        <v>0</v>
      </c>
      <c r="P28" s="121">
        <v>0</v>
      </c>
      <c r="Q28" s="122">
        <v>0</v>
      </c>
      <c r="R28" s="117">
        <f t="shared" si="4"/>
        <v>0</v>
      </c>
      <c r="S28" s="118">
        <f t="shared" si="5"/>
        <v>0</v>
      </c>
      <c r="T28" s="118">
        <f t="shared" si="6"/>
        <v>0</v>
      </c>
      <c r="U28" s="118">
        <f t="shared" si="7"/>
        <v>0</v>
      </c>
      <c r="V28" s="118">
        <v>0</v>
      </c>
      <c r="W28" s="118">
        <v>0</v>
      </c>
      <c r="X28" s="118">
        <f t="shared" si="1"/>
        <v>0</v>
      </c>
      <c r="Y28" s="119">
        <f t="shared" si="2"/>
        <v>0</v>
      </c>
      <c r="Z28" s="120">
        <v>0</v>
      </c>
      <c r="AA28" s="121">
        <v>0</v>
      </c>
      <c r="AB28" s="121">
        <v>0</v>
      </c>
      <c r="AC28" s="121">
        <v>0</v>
      </c>
      <c r="AD28" s="121">
        <v>0</v>
      </c>
      <c r="AE28" s="121">
        <v>0</v>
      </c>
      <c r="AF28" s="121">
        <v>0</v>
      </c>
      <c r="AG28" s="123">
        <v>0</v>
      </c>
      <c r="AH28" s="120">
        <v>0</v>
      </c>
      <c r="AI28" s="121">
        <v>0</v>
      </c>
      <c r="AJ28" s="121">
        <v>0</v>
      </c>
      <c r="AK28" s="121">
        <v>0</v>
      </c>
      <c r="AL28" s="121">
        <v>0</v>
      </c>
      <c r="AM28" s="121">
        <v>0</v>
      </c>
      <c r="AN28" s="121">
        <v>0</v>
      </c>
      <c r="AO28" s="121">
        <v>0</v>
      </c>
      <c r="AP28" s="120">
        <v>0</v>
      </c>
      <c r="AQ28" s="121">
        <v>0</v>
      </c>
      <c r="AR28" s="121">
        <v>0</v>
      </c>
      <c r="AS28" s="121">
        <v>0</v>
      </c>
      <c r="AT28" s="121">
        <v>0</v>
      </c>
      <c r="AU28" s="121">
        <v>0</v>
      </c>
      <c r="AV28" s="121">
        <v>0</v>
      </c>
      <c r="AW28" s="123">
        <v>0</v>
      </c>
      <c r="AX28" s="120">
        <v>0</v>
      </c>
      <c r="AY28" s="121">
        <v>0</v>
      </c>
      <c r="AZ28" s="121">
        <v>0</v>
      </c>
      <c r="BA28" s="121">
        <v>0</v>
      </c>
      <c r="BB28" s="121">
        <v>0</v>
      </c>
      <c r="BC28" s="121">
        <v>0</v>
      </c>
      <c r="BD28" s="121">
        <v>0</v>
      </c>
      <c r="BE28" s="123">
        <v>0</v>
      </c>
      <c r="BF28" s="120">
        <v>0</v>
      </c>
      <c r="BG28" s="121">
        <v>0</v>
      </c>
      <c r="BH28" s="121">
        <v>0</v>
      </c>
      <c r="BI28" s="121">
        <v>0</v>
      </c>
      <c r="BJ28" s="121">
        <v>0</v>
      </c>
      <c r="BK28" s="121">
        <v>0</v>
      </c>
      <c r="BL28" s="121">
        <v>0</v>
      </c>
      <c r="BM28" s="122">
        <v>0</v>
      </c>
    </row>
    <row r="29" spans="1:65" x14ac:dyDescent="0.25">
      <c r="A29" s="30" t="s">
        <v>12</v>
      </c>
      <c r="B29" s="108">
        <f t="shared" si="3"/>
        <v>0</v>
      </c>
      <c r="C29" s="102">
        <f t="shared" si="0"/>
        <v>0</v>
      </c>
      <c r="D29" s="102">
        <f t="shared" si="0"/>
        <v>0</v>
      </c>
      <c r="E29" s="102">
        <f t="shared" si="0"/>
        <v>0</v>
      </c>
      <c r="F29" s="102">
        <f t="shared" si="0"/>
        <v>0</v>
      </c>
      <c r="G29" s="102">
        <f t="shared" si="0"/>
        <v>0</v>
      </c>
      <c r="H29" s="102">
        <f t="shared" si="0"/>
        <v>0</v>
      </c>
      <c r="I29" s="103">
        <f t="shared" si="0"/>
        <v>0</v>
      </c>
      <c r="J29" s="109">
        <v>0</v>
      </c>
      <c r="K29" s="105">
        <v>0</v>
      </c>
      <c r="L29" s="105">
        <v>0</v>
      </c>
      <c r="M29" s="105">
        <v>0</v>
      </c>
      <c r="N29" s="105">
        <v>0</v>
      </c>
      <c r="O29" s="105">
        <v>0</v>
      </c>
      <c r="P29" s="105">
        <v>0</v>
      </c>
      <c r="Q29" s="106">
        <v>0</v>
      </c>
      <c r="R29" s="108">
        <f t="shared" si="4"/>
        <v>0</v>
      </c>
      <c r="S29" s="102">
        <f t="shared" si="5"/>
        <v>0</v>
      </c>
      <c r="T29" s="102">
        <f t="shared" si="6"/>
        <v>0</v>
      </c>
      <c r="U29" s="102">
        <f t="shared" si="7"/>
        <v>0</v>
      </c>
      <c r="V29" s="102">
        <v>0</v>
      </c>
      <c r="W29" s="102">
        <v>0</v>
      </c>
      <c r="X29" s="102">
        <f t="shared" si="1"/>
        <v>0</v>
      </c>
      <c r="Y29" s="103">
        <f t="shared" si="2"/>
        <v>0</v>
      </c>
      <c r="Z29" s="109">
        <v>0</v>
      </c>
      <c r="AA29" s="105">
        <v>0</v>
      </c>
      <c r="AB29" s="105">
        <v>0</v>
      </c>
      <c r="AC29" s="105">
        <v>0</v>
      </c>
      <c r="AD29" s="105">
        <v>0</v>
      </c>
      <c r="AE29" s="105">
        <v>0</v>
      </c>
      <c r="AF29" s="105">
        <v>0</v>
      </c>
      <c r="AG29" s="107">
        <v>0</v>
      </c>
      <c r="AH29" s="109">
        <v>0</v>
      </c>
      <c r="AI29" s="105">
        <v>0</v>
      </c>
      <c r="AJ29" s="105">
        <v>0</v>
      </c>
      <c r="AK29" s="105">
        <v>0</v>
      </c>
      <c r="AL29" s="105">
        <v>0</v>
      </c>
      <c r="AM29" s="105">
        <v>0</v>
      </c>
      <c r="AN29" s="105">
        <v>0</v>
      </c>
      <c r="AO29" s="105">
        <v>0</v>
      </c>
      <c r="AP29" s="109">
        <v>0</v>
      </c>
      <c r="AQ29" s="105">
        <v>0</v>
      </c>
      <c r="AR29" s="105">
        <v>0</v>
      </c>
      <c r="AS29" s="105">
        <v>0</v>
      </c>
      <c r="AT29" s="105">
        <v>0</v>
      </c>
      <c r="AU29" s="105">
        <v>0</v>
      </c>
      <c r="AV29" s="105">
        <v>0</v>
      </c>
      <c r="AW29" s="107">
        <v>0</v>
      </c>
      <c r="AX29" s="109">
        <v>0</v>
      </c>
      <c r="AY29" s="105">
        <v>0</v>
      </c>
      <c r="AZ29" s="105">
        <v>0</v>
      </c>
      <c r="BA29" s="105">
        <v>0</v>
      </c>
      <c r="BB29" s="105">
        <v>0</v>
      </c>
      <c r="BC29" s="105">
        <v>0</v>
      </c>
      <c r="BD29" s="105">
        <v>0</v>
      </c>
      <c r="BE29" s="107">
        <v>0</v>
      </c>
      <c r="BF29" s="109">
        <v>0</v>
      </c>
      <c r="BG29" s="105">
        <v>0</v>
      </c>
      <c r="BH29" s="105">
        <v>0</v>
      </c>
      <c r="BI29" s="105">
        <v>0</v>
      </c>
      <c r="BJ29" s="105">
        <v>0</v>
      </c>
      <c r="BK29" s="105">
        <v>0</v>
      </c>
      <c r="BL29" s="105">
        <v>0</v>
      </c>
      <c r="BM29" s="106">
        <v>0</v>
      </c>
    </row>
    <row r="30" spans="1:65" x14ac:dyDescent="0.25">
      <c r="A30" s="30" t="s">
        <v>13</v>
      </c>
      <c r="B30" s="108">
        <f t="shared" si="3"/>
        <v>0</v>
      </c>
      <c r="C30" s="102">
        <f t="shared" si="0"/>
        <v>0</v>
      </c>
      <c r="D30" s="102">
        <f t="shared" si="0"/>
        <v>0</v>
      </c>
      <c r="E30" s="102">
        <f t="shared" si="0"/>
        <v>0</v>
      </c>
      <c r="F30" s="102">
        <f t="shared" si="0"/>
        <v>0</v>
      </c>
      <c r="G30" s="102">
        <f t="shared" si="0"/>
        <v>0</v>
      </c>
      <c r="H30" s="102">
        <f t="shared" si="0"/>
        <v>0</v>
      </c>
      <c r="I30" s="103">
        <f t="shared" si="0"/>
        <v>0</v>
      </c>
      <c r="J30" s="109">
        <v>0</v>
      </c>
      <c r="K30" s="105">
        <v>0</v>
      </c>
      <c r="L30" s="105">
        <v>0</v>
      </c>
      <c r="M30" s="105">
        <v>0</v>
      </c>
      <c r="N30" s="105">
        <v>0</v>
      </c>
      <c r="O30" s="105">
        <v>0</v>
      </c>
      <c r="P30" s="105">
        <v>0</v>
      </c>
      <c r="Q30" s="106">
        <v>0</v>
      </c>
      <c r="R30" s="108">
        <f t="shared" si="4"/>
        <v>0</v>
      </c>
      <c r="S30" s="102">
        <f t="shared" si="5"/>
        <v>0</v>
      </c>
      <c r="T30" s="102">
        <f t="shared" si="6"/>
        <v>0</v>
      </c>
      <c r="U30" s="102">
        <f t="shared" si="7"/>
        <v>0</v>
      </c>
      <c r="V30" s="102">
        <v>0</v>
      </c>
      <c r="W30" s="102">
        <v>0</v>
      </c>
      <c r="X30" s="102">
        <f t="shared" si="1"/>
        <v>0</v>
      </c>
      <c r="Y30" s="103">
        <f t="shared" si="2"/>
        <v>0</v>
      </c>
      <c r="Z30" s="109">
        <v>0</v>
      </c>
      <c r="AA30" s="105">
        <v>0</v>
      </c>
      <c r="AB30" s="105">
        <v>0</v>
      </c>
      <c r="AC30" s="105">
        <v>0</v>
      </c>
      <c r="AD30" s="105">
        <v>0</v>
      </c>
      <c r="AE30" s="105">
        <v>0</v>
      </c>
      <c r="AF30" s="105">
        <v>0</v>
      </c>
      <c r="AG30" s="107">
        <v>0</v>
      </c>
      <c r="AH30" s="109">
        <v>0</v>
      </c>
      <c r="AI30" s="105">
        <v>0</v>
      </c>
      <c r="AJ30" s="105">
        <v>0</v>
      </c>
      <c r="AK30" s="105">
        <v>0</v>
      </c>
      <c r="AL30" s="105">
        <v>0</v>
      </c>
      <c r="AM30" s="105">
        <v>0</v>
      </c>
      <c r="AN30" s="105">
        <v>0</v>
      </c>
      <c r="AO30" s="105">
        <v>0</v>
      </c>
      <c r="AP30" s="109">
        <v>0</v>
      </c>
      <c r="AQ30" s="105">
        <v>0</v>
      </c>
      <c r="AR30" s="105">
        <v>0</v>
      </c>
      <c r="AS30" s="105">
        <v>0</v>
      </c>
      <c r="AT30" s="105">
        <v>0</v>
      </c>
      <c r="AU30" s="105">
        <v>0</v>
      </c>
      <c r="AV30" s="105">
        <v>0</v>
      </c>
      <c r="AW30" s="107">
        <v>0</v>
      </c>
      <c r="AX30" s="109">
        <v>0</v>
      </c>
      <c r="AY30" s="105">
        <v>0</v>
      </c>
      <c r="AZ30" s="105">
        <v>0</v>
      </c>
      <c r="BA30" s="105">
        <v>0</v>
      </c>
      <c r="BB30" s="105">
        <v>0</v>
      </c>
      <c r="BC30" s="105">
        <v>0</v>
      </c>
      <c r="BD30" s="105">
        <v>0</v>
      </c>
      <c r="BE30" s="107">
        <v>0</v>
      </c>
      <c r="BF30" s="109">
        <v>0</v>
      </c>
      <c r="BG30" s="105">
        <v>0</v>
      </c>
      <c r="BH30" s="105">
        <v>0</v>
      </c>
      <c r="BI30" s="105">
        <v>0</v>
      </c>
      <c r="BJ30" s="105">
        <v>0</v>
      </c>
      <c r="BK30" s="105">
        <v>0</v>
      </c>
      <c r="BL30" s="105">
        <v>0</v>
      </c>
      <c r="BM30" s="106">
        <v>0</v>
      </c>
    </row>
    <row r="31" spans="1:65" x14ac:dyDescent="0.25">
      <c r="A31" s="30" t="s">
        <v>14</v>
      </c>
      <c r="B31" s="108">
        <f t="shared" si="3"/>
        <v>0</v>
      </c>
      <c r="C31" s="102">
        <f t="shared" si="0"/>
        <v>0</v>
      </c>
      <c r="D31" s="102">
        <f t="shared" si="0"/>
        <v>0</v>
      </c>
      <c r="E31" s="102">
        <f t="shared" si="0"/>
        <v>0</v>
      </c>
      <c r="F31" s="102">
        <f t="shared" si="0"/>
        <v>0</v>
      </c>
      <c r="G31" s="102">
        <f t="shared" si="0"/>
        <v>0</v>
      </c>
      <c r="H31" s="102">
        <f t="shared" si="0"/>
        <v>0</v>
      </c>
      <c r="I31" s="103">
        <f t="shared" si="0"/>
        <v>0</v>
      </c>
      <c r="J31" s="109">
        <v>0</v>
      </c>
      <c r="K31" s="105">
        <v>0</v>
      </c>
      <c r="L31" s="105">
        <v>0</v>
      </c>
      <c r="M31" s="105">
        <v>0</v>
      </c>
      <c r="N31" s="105">
        <v>0</v>
      </c>
      <c r="O31" s="105">
        <v>0</v>
      </c>
      <c r="P31" s="105">
        <v>0</v>
      </c>
      <c r="Q31" s="106">
        <v>0</v>
      </c>
      <c r="R31" s="108">
        <f t="shared" si="4"/>
        <v>0</v>
      </c>
      <c r="S31" s="102">
        <f t="shared" si="5"/>
        <v>0</v>
      </c>
      <c r="T31" s="102">
        <f t="shared" si="6"/>
        <v>0</v>
      </c>
      <c r="U31" s="102">
        <f t="shared" si="7"/>
        <v>0</v>
      </c>
      <c r="V31" s="102">
        <v>0</v>
      </c>
      <c r="W31" s="102">
        <v>0</v>
      </c>
      <c r="X31" s="102">
        <f t="shared" si="1"/>
        <v>0</v>
      </c>
      <c r="Y31" s="103">
        <f t="shared" si="2"/>
        <v>0</v>
      </c>
      <c r="Z31" s="109">
        <v>0</v>
      </c>
      <c r="AA31" s="105">
        <v>0</v>
      </c>
      <c r="AB31" s="105">
        <v>0</v>
      </c>
      <c r="AC31" s="105">
        <v>0</v>
      </c>
      <c r="AD31" s="105">
        <v>0</v>
      </c>
      <c r="AE31" s="105">
        <v>0</v>
      </c>
      <c r="AF31" s="105">
        <v>0</v>
      </c>
      <c r="AG31" s="107">
        <v>0</v>
      </c>
      <c r="AH31" s="109">
        <v>0</v>
      </c>
      <c r="AI31" s="105">
        <v>0</v>
      </c>
      <c r="AJ31" s="105">
        <v>0</v>
      </c>
      <c r="AK31" s="105">
        <v>0</v>
      </c>
      <c r="AL31" s="105">
        <v>0</v>
      </c>
      <c r="AM31" s="105">
        <v>0</v>
      </c>
      <c r="AN31" s="105">
        <v>0</v>
      </c>
      <c r="AO31" s="105">
        <v>0</v>
      </c>
      <c r="AP31" s="109">
        <v>0</v>
      </c>
      <c r="AQ31" s="105">
        <v>0</v>
      </c>
      <c r="AR31" s="105">
        <v>0</v>
      </c>
      <c r="AS31" s="105">
        <v>0</v>
      </c>
      <c r="AT31" s="105">
        <v>0</v>
      </c>
      <c r="AU31" s="105">
        <v>0</v>
      </c>
      <c r="AV31" s="105">
        <v>0</v>
      </c>
      <c r="AW31" s="107">
        <v>0</v>
      </c>
      <c r="AX31" s="109">
        <v>0</v>
      </c>
      <c r="AY31" s="105">
        <v>0</v>
      </c>
      <c r="AZ31" s="105">
        <v>0</v>
      </c>
      <c r="BA31" s="105">
        <v>0</v>
      </c>
      <c r="BB31" s="105">
        <v>0</v>
      </c>
      <c r="BC31" s="105">
        <v>0</v>
      </c>
      <c r="BD31" s="105">
        <v>0</v>
      </c>
      <c r="BE31" s="107">
        <v>0</v>
      </c>
      <c r="BF31" s="109">
        <v>0</v>
      </c>
      <c r="BG31" s="105">
        <v>0</v>
      </c>
      <c r="BH31" s="105">
        <v>0</v>
      </c>
      <c r="BI31" s="105">
        <v>0</v>
      </c>
      <c r="BJ31" s="105">
        <v>0</v>
      </c>
      <c r="BK31" s="105">
        <v>0</v>
      </c>
      <c r="BL31" s="105">
        <v>0</v>
      </c>
      <c r="BM31" s="106">
        <v>0</v>
      </c>
    </row>
    <row r="32" spans="1:65" x14ac:dyDescent="0.25">
      <c r="A32" s="30" t="s">
        <v>15</v>
      </c>
      <c r="B32" s="108">
        <f t="shared" si="3"/>
        <v>0</v>
      </c>
      <c r="C32" s="102">
        <f t="shared" si="0"/>
        <v>0</v>
      </c>
      <c r="D32" s="102">
        <f t="shared" si="0"/>
        <v>0</v>
      </c>
      <c r="E32" s="102">
        <f t="shared" si="0"/>
        <v>0</v>
      </c>
      <c r="F32" s="102">
        <f t="shared" si="0"/>
        <v>0</v>
      </c>
      <c r="G32" s="102">
        <f t="shared" si="0"/>
        <v>0</v>
      </c>
      <c r="H32" s="102">
        <f t="shared" si="0"/>
        <v>0</v>
      </c>
      <c r="I32" s="103">
        <f t="shared" si="0"/>
        <v>0</v>
      </c>
      <c r="J32" s="109">
        <v>0</v>
      </c>
      <c r="K32" s="105"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6">
        <v>0</v>
      </c>
      <c r="R32" s="108">
        <f t="shared" si="4"/>
        <v>0</v>
      </c>
      <c r="S32" s="102">
        <f t="shared" si="5"/>
        <v>0</v>
      </c>
      <c r="T32" s="102">
        <f t="shared" si="6"/>
        <v>0</v>
      </c>
      <c r="U32" s="102">
        <f t="shared" si="7"/>
        <v>0</v>
      </c>
      <c r="V32" s="102">
        <v>0</v>
      </c>
      <c r="W32" s="102">
        <v>0</v>
      </c>
      <c r="X32" s="102">
        <f t="shared" si="1"/>
        <v>0</v>
      </c>
      <c r="Y32" s="103">
        <f t="shared" si="2"/>
        <v>0</v>
      </c>
      <c r="Z32" s="109">
        <v>0</v>
      </c>
      <c r="AA32" s="105">
        <v>0</v>
      </c>
      <c r="AB32" s="105">
        <v>0</v>
      </c>
      <c r="AC32" s="105">
        <v>0</v>
      </c>
      <c r="AD32" s="105">
        <v>0</v>
      </c>
      <c r="AE32" s="105">
        <v>0</v>
      </c>
      <c r="AF32" s="105">
        <v>0</v>
      </c>
      <c r="AG32" s="107">
        <v>0</v>
      </c>
      <c r="AH32" s="109">
        <v>0</v>
      </c>
      <c r="AI32" s="105">
        <v>0</v>
      </c>
      <c r="AJ32" s="105">
        <v>0</v>
      </c>
      <c r="AK32" s="105">
        <v>0</v>
      </c>
      <c r="AL32" s="105">
        <v>0</v>
      </c>
      <c r="AM32" s="105">
        <v>0</v>
      </c>
      <c r="AN32" s="105">
        <v>0</v>
      </c>
      <c r="AO32" s="105">
        <v>0</v>
      </c>
      <c r="AP32" s="109">
        <v>0</v>
      </c>
      <c r="AQ32" s="105">
        <v>0</v>
      </c>
      <c r="AR32" s="105">
        <v>0</v>
      </c>
      <c r="AS32" s="105">
        <v>0</v>
      </c>
      <c r="AT32" s="105">
        <v>0</v>
      </c>
      <c r="AU32" s="105">
        <v>0</v>
      </c>
      <c r="AV32" s="105">
        <v>0</v>
      </c>
      <c r="AW32" s="107">
        <v>0</v>
      </c>
      <c r="AX32" s="109">
        <v>0</v>
      </c>
      <c r="AY32" s="105">
        <v>0</v>
      </c>
      <c r="AZ32" s="105">
        <v>0</v>
      </c>
      <c r="BA32" s="105">
        <v>0</v>
      </c>
      <c r="BB32" s="105">
        <v>0</v>
      </c>
      <c r="BC32" s="105">
        <v>0</v>
      </c>
      <c r="BD32" s="105">
        <v>0</v>
      </c>
      <c r="BE32" s="107">
        <v>0</v>
      </c>
      <c r="BF32" s="109">
        <v>0</v>
      </c>
      <c r="BG32" s="105">
        <v>0</v>
      </c>
      <c r="BH32" s="105">
        <v>0</v>
      </c>
      <c r="BI32" s="105">
        <v>0</v>
      </c>
      <c r="BJ32" s="105">
        <v>0</v>
      </c>
      <c r="BK32" s="105">
        <v>0</v>
      </c>
      <c r="BL32" s="105">
        <v>0</v>
      </c>
      <c r="BM32" s="106">
        <v>0</v>
      </c>
    </row>
    <row r="33" spans="1:65" x14ac:dyDescent="0.25">
      <c r="A33" s="30" t="s">
        <v>16</v>
      </c>
      <c r="B33" s="108">
        <f t="shared" si="3"/>
        <v>0</v>
      </c>
      <c r="C33" s="102">
        <f t="shared" si="0"/>
        <v>0</v>
      </c>
      <c r="D33" s="102">
        <f t="shared" si="0"/>
        <v>0</v>
      </c>
      <c r="E33" s="102">
        <f t="shared" si="0"/>
        <v>0</v>
      </c>
      <c r="F33" s="102">
        <f t="shared" si="0"/>
        <v>0</v>
      </c>
      <c r="G33" s="102">
        <f t="shared" si="0"/>
        <v>0</v>
      </c>
      <c r="H33" s="102">
        <f t="shared" si="0"/>
        <v>0</v>
      </c>
      <c r="I33" s="103">
        <f t="shared" si="0"/>
        <v>0</v>
      </c>
      <c r="J33" s="109">
        <v>0</v>
      </c>
      <c r="K33" s="105">
        <v>0</v>
      </c>
      <c r="L33" s="105">
        <v>0</v>
      </c>
      <c r="M33" s="105">
        <v>0</v>
      </c>
      <c r="N33" s="105">
        <v>0</v>
      </c>
      <c r="O33" s="105">
        <v>0</v>
      </c>
      <c r="P33" s="105">
        <v>0</v>
      </c>
      <c r="Q33" s="106">
        <v>0</v>
      </c>
      <c r="R33" s="108">
        <f t="shared" si="4"/>
        <v>0</v>
      </c>
      <c r="S33" s="102">
        <f t="shared" si="5"/>
        <v>0</v>
      </c>
      <c r="T33" s="102">
        <f t="shared" si="6"/>
        <v>0</v>
      </c>
      <c r="U33" s="102">
        <f t="shared" si="7"/>
        <v>0</v>
      </c>
      <c r="V33" s="102">
        <v>0</v>
      </c>
      <c r="W33" s="102">
        <v>0</v>
      </c>
      <c r="X33" s="102">
        <f t="shared" si="1"/>
        <v>0</v>
      </c>
      <c r="Y33" s="103">
        <f t="shared" si="2"/>
        <v>0</v>
      </c>
      <c r="Z33" s="109">
        <v>0</v>
      </c>
      <c r="AA33" s="105">
        <v>0</v>
      </c>
      <c r="AB33" s="105">
        <v>0</v>
      </c>
      <c r="AC33" s="105">
        <v>0</v>
      </c>
      <c r="AD33" s="105">
        <v>0</v>
      </c>
      <c r="AE33" s="105">
        <v>0</v>
      </c>
      <c r="AF33" s="105">
        <v>0</v>
      </c>
      <c r="AG33" s="107">
        <v>0</v>
      </c>
      <c r="AH33" s="109">
        <v>0</v>
      </c>
      <c r="AI33" s="105">
        <v>0</v>
      </c>
      <c r="AJ33" s="105">
        <v>0</v>
      </c>
      <c r="AK33" s="105">
        <v>0</v>
      </c>
      <c r="AL33" s="105">
        <v>0</v>
      </c>
      <c r="AM33" s="105">
        <v>0</v>
      </c>
      <c r="AN33" s="105">
        <v>0</v>
      </c>
      <c r="AO33" s="105">
        <v>0</v>
      </c>
      <c r="AP33" s="109">
        <v>0</v>
      </c>
      <c r="AQ33" s="105">
        <v>0</v>
      </c>
      <c r="AR33" s="105">
        <v>0</v>
      </c>
      <c r="AS33" s="105">
        <v>0</v>
      </c>
      <c r="AT33" s="105">
        <v>0</v>
      </c>
      <c r="AU33" s="105">
        <v>0</v>
      </c>
      <c r="AV33" s="105">
        <v>0</v>
      </c>
      <c r="AW33" s="107">
        <v>0</v>
      </c>
      <c r="AX33" s="109">
        <v>0</v>
      </c>
      <c r="AY33" s="105">
        <v>0</v>
      </c>
      <c r="AZ33" s="105">
        <v>0</v>
      </c>
      <c r="BA33" s="105">
        <v>0</v>
      </c>
      <c r="BB33" s="105">
        <v>0</v>
      </c>
      <c r="BC33" s="105">
        <v>0</v>
      </c>
      <c r="BD33" s="105">
        <v>0</v>
      </c>
      <c r="BE33" s="107">
        <v>0</v>
      </c>
      <c r="BF33" s="109">
        <v>0</v>
      </c>
      <c r="BG33" s="105">
        <v>0</v>
      </c>
      <c r="BH33" s="105">
        <v>0</v>
      </c>
      <c r="BI33" s="105">
        <v>0</v>
      </c>
      <c r="BJ33" s="105">
        <v>0</v>
      </c>
      <c r="BK33" s="105">
        <v>0</v>
      </c>
      <c r="BL33" s="105">
        <v>0</v>
      </c>
      <c r="BM33" s="106">
        <v>0</v>
      </c>
    </row>
    <row r="34" spans="1:65" x14ac:dyDescent="0.25">
      <c r="A34" s="30" t="s">
        <v>17</v>
      </c>
      <c r="B34" s="108">
        <f t="shared" si="3"/>
        <v>0</v>
      </c>
      <c r="C34" s="102">
        <f t="shared" si="0"/>
        <v>0</v>
      </c>
      <c r="D34" s="102">
        <f t="shared" si="0"/>
        <v>0</v>
      </c>
      <c r="E34" s="102">
        <f t="shared" si="0"/>
        <v>0</v>
      </c>
      <c r="F34" s="102">
        <f t="shared" si="0"/>
        <v>0</v>
      </c>
      <c r="G34" s="102">
        <f t="shared" si="0"/>
        <v>0</v>
      </c>
      <c r="H34" s="102">
        <f t="shared" si="0"/>
        <v>0</v>
      </c>
      <c r="I34" s="103">
        <f t="shared" si="0"/>
        <v>0</v>
      </c>
      <c r="J34" s="109">
        <v>0</v>
      </c>
      <c r="K34" s="105">
        <v>0</v>
      </c>
      <c r="L34" s="105">
        <v>0</v>
      </c>
      <c r="M34" s="105">
        <v>0</v>
      </c>
      <c r="N34" s="105">
        <v>0</v>
      </c>
      <c r="O34" s="105">
        <v>0</v>
      </c>
      <c r="P34" s="105">
        <v>0</v>
      </c>
      <c r="Q34" s="106">
        <v>0</v>
      </c>
      <c r="R34" s="108">
        <f t="shared" si="4"/>
        <v>0</v>
      </c>
      <c r="S34" s="102">
        <f t="shared" si="5"/>
        <v>0</v>
      </c>
      <c r="T34" s="102">
        <f t="shared" si="6"/>
        <v>0</v>
      </c>
      <c r="U34" s="102">
        <f t="shared" si="7"/>
        <v>0</v>
      </c>
      <c r="V34" s="102">
        <v>0</v>
      </c>
      <c r="W34" s="102">
        <v>0</v>
      </c>
      <c r="X34" s="102">
        <f t="shared" si="1"/>
        <v>0</v>
      </c>
      <c r="Y34" s="103">
        <f t="shared" si="2"/>
        <v>0</v>
      </c>
      <c r="Z34" s="109">
        <v>0</v>
      </c>
      <c r="AA34" s="105">
        <v>0</v>
      </c>
      <c r="AB34" s="105">
        <v>0</v>
      </c>
      <c r="AC34" s="105">
        <v>0</v>
      </c>
      <c r="AD34" s="124">
        <v>0</v>
      </c>
      <c r="AE34" s="124">
        <v>0</v>
      </c>
      <c r="AF34" s="105">
        <v>0</v>
      </c>
      <c r="AG34" s="107">
        <v>0</v>
      </c>
      <c r="AH34" s="109">
        <v>0</v>
      </c>
      <c r="AI34" s="105">
        <v>0</v>
      </c>
      <c r="AJ34" s="105">
        <v>0</v>
      </c>
      <c r="AK34" s="105">
        <v>0</v>
      </c>
      <c r="AL34" s="105">
        <v>0</v>
      </c>
      <c r="AM34" s="105">
        <v>0</v>
      </c>
      <c r="AN34" s="105">
        <v>0</v>
      </c>
      <c r="AO34" s="105">
        <v>0</v>
      </c>
      <c r="AP34" s="109">
        <v>0</v>
      </c>
      <c r="AQ34" s="105">
        <v>0</v>
      </c>
      <c r="AR34" s="105">
        <v>0</v>
      </c>
      <c r="AS34" s="105">
        <v>0</v>
      </c>
      <c r="AT34" s="105">
        <v>0</v>
      </c>
      <c r="AU34" s="105">
        <v>0</v>
      </c>
      <c r="AV34" s="105">
        <v>0</v>
      </c>
      <c r="AW34" s="107">
        <v>0</v>
      </c>
      <c r="AX34" s="109">
        <v>0</v>
      </c>
      <c r="AY34" s="105">
        <v>0</v>
      </c>
      <c r="AZ34" s="105">
        <v>0</v>
      </c>
      <c r="BA34" s="105">
        <v>0</v>
      </c>
      <c r="BB34" s="105">
        <v>0</v>
      </c>
      <c r="BC34" s="105">
        <v>0</v>
      </c>
      <c r="BD34" s="105">
        <v>0</v>
      </c>
      <c r="BE34" s="107">
        <v>0</v>
      </c>
      <c r="BF34" s="109">
        <v>0</v>
      </c>
      <c r="BG34" s="105">
        <v>0</v>
      </c>
      <c r="BH34" s="105">
        <v>0</v>
      </c>
      <c r="BI34" s="105">
        <v>0</v>
      </c>
      <c r="BJ34" s="105">
        <v>0</v>
      </c>
      <c r="BK34" s="105">
        <v>0</v>
      </c>
      <c r="BL34" s="105">
        <v>0</v>
      </c>
      <c r="BM34" s="106">
        <v>0</v>
      </c>
    </row>
    <row r="35" spans="1:65" x14ac:dyDescent="0.25">
      <c r="A35" s="30" t="s">
        <v>18</v>
      </c>
      <c r="B35" s="108">
        <f t="shared" si="3"/>
        <v>0</v>
      </c>
      <c r="C35" s="102">
        <f t="shared" si="0"/>
        <v>0</v>
      </c>
      <c r="D35" s="102">
        <f t="shared" si="0"/>
        <v>0</v>
      </c>
      <c r="E35" s="102">
        <f t="shared" si="0"/>
        <v>0</v>
      </c>
      <c r="F35" s="102">
        <f t="shared" si="0"/>
        <v>0</v>
      </c>
      <c r="G35" s="102">
        <f t="shared" si="0"/>
        <v>0</v>
      </c>
      <c r="H35" s="102">
        <f t="shared" si="0"/>
        <v>0</v>
      </c>
      <c r="I35" s="103">
        <f t="shared" si="0"/>
        <v>0</v>
      </c>
      <c r="J35" s="109">
        <v>0</v>
      </c>
      <c r="K35" s="105">
        <v>0</v>
      </c>
      <c r="L35" s="105">
        <v>0</v>
      </c>
      <c r="M35" s="105">
        <v>0</v>
      </c>
      <c r="N35" s="105">
        <v>0</v>
      </c>
      <c r="O35" s="105">
        <v>0</v>
      </c>
      <c r="P35" s="105">
        <v>0</v>
      </c>
      <c r="Q35" s="106">
        <v>0</v>
      </c>
      <c r="R35" s="108">
        <f t="shared" si="4"/>
        <v>0</v>
      </c>
      <c r="S35" s="102">
        <f t="shared" si="5"/>
        <v>0</v>
      </c>
      <c r="T35" s="102">
        <f t="shared" si="6"/>
        <v>0</v>
      </c>
      <c r="U35" s="102">
        <f t="shared" si="7"/>
        <v>0</v>
      </c>
      <c r="V35" s="102">
        <v>0</v>
      </c>
      <c r="W35" s="102">
        <v>0</v>
      </c>
      <c r="X35" s="102">
        <f t="shared" si="1"/>
        <v>0</v>
      </c>
      <c r="Y35" s="103">
        <f t="shared" si="2"/>
        <v>0</v>
      </c>
      <c r="Z35" s="109">
        <v>0</v>
      </c>
      <c r="AA35" s="105">
        <v>0</v>
      </c>
      <c r="AB35" s="105">
        <v>0</v>
      </c>
      <c r="AC35" s="105">
        <v>0</v>
      </c>
      <c r="AD35" s="105">
        <v>0</v>
      </c>
      <c r="AE35" s="105">
        <v>0</v>
      </c>
      <c r="AF35" s="105">
        <v>0</v>
      </c>
      <c r="AG35" s="107">
        <v>0</v>
      </c>
      <c r="AH35" s="109">
        <v>0</v>
      </c>
      <c r="AI35" s="105">
        <v>0</v>
      </c>
      <c r="AJ35" s="105">
        <v>0</v>
      </c>
      <c r="AK35" s="105">
        <v>0</v>
      </c>
      <c r="AL35" s="105">
        <v>0</v>
      </c>
      <c r="AM35" s="105">
        <v>0</v>
      </c>
      <c r="AN35" s="105">
        <v>0</v>
      </c>
      <c r="AO35" s="105">
        <v>0</v>
      </c>
      <c r="AP35" s="109">
        <v>0</v>
      </c>
      <c r="AQ35" s="105">
        <v>0</v>
      </c>
      <c r="AR35" s="105">
        <v>0</v>
      </c>
      <c r="AS35" s="105">
        <v>0</v>
      </c>
      <c r="AT35" s="105">
        <v>0</v>
      </c>
      <c r="AU35" s="105">
        <v>0</v>
      </c>
      <c r="AV35" s="105">
        <v>0</v>
      </c>
      <c r="AW35" s="107">
        <v>0</v>
      </c>
      <c r="AX35" s="109">
        <v>0</v>
      </c>
      <c r="AY35" s="105">
        <v>0</v>
      </c>
      <c r="AZ35" s="105">
        <v>0</v>
      </c>
      <c r="BA35" s="105">
        <v>0</v>
      </c>
      <c r="BB35" s="105">
        <v>0</v>
      </c>
      <c r="BC35" s="105">
        <v>0</v>
      </c>
      <c r="BD35" s="105">
        <v>0</v>
      </c>
      <c r="BE35" s="107">
        <v>0</v>
      </c>
      <c r="BF35" s="109">
        <v>0</v>
      </c>
      <c r="BG35" s="105">
        <v>0</v>
      </c>
      <c r="BH35" s="105">
        <v>0</v>
      </c>
      <c r="BI35" s="105">
        <v>0</v>
      </c>
      <c r="BJ35" s="105">
        <v>0</v>
      </c>
      <c r="BK35" s="105">
        <v>0</v>
      </c>
      <c r="BL35" s="105">
        <v>0</v>
      </c>
      <c r="BM35" s="106">
        <v>0</v>
      </c>
    </row>
    <row r="36" spans="1:65" x14ac:dyDescent="0.25">
      <c r="A36" s="30" t="s">
        <v>19</v>
      </c>
      <c r="B36" s="108">
        <f t="shared" si="3"/>
        <v>0</v>
      </c>
      <c r="C36" s="102">
        <f t="shared" si="0"/>
        <v>0</v>
      </c>
      <c r="D36" s="102">
        <f t="shared" si="0"/>
        <v>0</v>
      </c>
      <c r="E36" s="102">
        <f t="shared" si="0"/>
        <v>0</v>
      </c>
      <c r="F36" s="102">
        <f t="shared" si="0"/>
        <v>0</v>
      </c>
      <c r="G36" s="102">
        <f t="shared" si="0"/>
        <v>0</v>
      </c>
      <c r="H36" s="102">
        <f t="shared" si="0"/>
        <v>0</v>
      </c>
      <c r="I36" s="103">
        <f t="shared" si="0"/>
        <v>0</v>
      </c>
      <c r="J36" s="109">
        <v>0</v>
      </c>
      <c r="K36" s="105">
        <v>0</v>
      </c>
      <c r="L36" s="105">
        <v>0</v>
      </c>
      <c r="M36" s="105">
        <v>0</v>
      </c>
      <c r="N36" s="105">
        <v>0</v>
      </c>
      <c r="O36" s="105">
        <v>0</v>
      </c>
      <c r="P36" s="105">
        <v>0</v>
      </c>
      <c r="Q36" s="106">
        <v>0</v>
      </c>
      <c r="R36" s="108">
        <f t="shared" si="4"/>
        <v>0</v>
      </c>
      <c r="S36" s="102">
        <f t="shared" si="5"/>
        <v>0</v>
      </c>
      <c r="T36" s="102">
        <f t="shared" si="6"/>
        <v>0</v>
      </c>
      <c r="U36" s="102">
        <f t="shared" si="7"/>
        <v>0</v>
      </c>
      <c r="V36" s="102">
        <v>0</v>
      </c>
      <c r="W36" s="102">
        <v>0</v>
      </c>
      <c r="X36" s="102">
        <f t="shared" si="1"/>
        <v>0</v>
      </c>
      <c r="Y36" s="103">
        <f t="shared" si="2"/>
        <v>0</v>
      </c>
      <c r="Z36" s="109">
        <v>0</v>
      </c>
      <c r="AA36" s="105">
        <v>0</v>
      </c>
      <c r="AB36" s="105">
        <v>0</v>
      </c>
      <c r="AC36" s="105">
        <v>0</v>
      </c>
      <c r="AD36" s="105">
        <v>0</v>
      </c>
      <c r="AE36" s="105">
        <v>0</v>
      </c>
      <c r="AF36" s="105">
        <v>0</v>
      </c>
      <c r="AG36" s="107">
        <v>0</v>
      </c>
      <c r="AH36" s="109">
        <v>0</v>
      </c>
      <c r="AI36" s="105">
        <v>0</v>
      </c>
      <c r="AJ36" s="105">
        <v>0</v>
      </c>
      <c r="AK36" s="105">
        <v>0</v>
      </c>
      <c r="AL36" s="105">
        <v>0</v>
      </c>
      <c r="AM36" s="105">
        <v>0</v>
      </c>
      <c r="AN36" s="105">
        <v>0</v>
      </c>
      <c r="AO36" s="105">
        <v>0</v>
      </c>
      <c r="AP36" s="109">
        <v>0</v>
      </c>
      <c r="AQ36" s="105">
        <v>0</v>
      </c>
      <c r="AR36" s="105">
        <v>0</v>
      </c>
      <c r="AS36" s="105">
        <v>0</v>
      </c>
      <c r="AT36" s="105">
        <v>0</v>
      </c>
      <c r="AU36" s="105">
        <v>0</v>
      </c>
      <c r="AV36" s="105">
        <v>0</v>
      </c>
      <c r="AW36" s="107">
        <v>0</v>
      </c>
      <c r="AX36" s="109">
        <v>0</v>
      </c>
      <c r="AY36" s="105">
        <v>0</v>
      </c>
      <c r="AZ36" s="105">
        <v>0</v>
      </c>
      <c r="BA36" s="105">
        <v>0</v>
      </c>
      <c r="BB36" s="105">
        <v>0</v>
      </c>
      <c r="BC36" s="105">
        <v>0</v>
      </c>
      <c r="BD36" s="105">
        <v>0</v>
      </c>
      <c r="BE36" s="107">
        <v>0</v>
      </c>
      <c r="BF36" s="109">
        <v>0</v>
      </c>
      <c r="BG36" s="105">
        <v>0</v>
      </c>
      <c r="BH36" s="105">
        <v>0</v>
      </c>
      <c r="BI36" s="105">
        <v>0</v>
      </c>
      <c r="BJ36" s="105">
        <v>0</v>
      </c>
      <c r="BK36" s="105">
        <v>0</v>
      </c>
      <c r="BL36" s="105">
        <v>0</v>
      </c>
      <c r="BM36" s="106">
        <v>0</v>
      </c>
    </row>
    <row r="37" spans="1:65" x14ac:dyDescent="0.25">
      <c r="A37" s="30" t="s">
        <v>20</v>
      </c>
      <c r="B37" s="108">
        <f t="shared" si="3"/>
        <v>0</v>
      </c>
      <c r="C37" s="102">
        <f t="shared" si="0"/>
        <v>0</v>
      </c>
      <c r="D37" s="102">
        <f t="shared" si="0"/>
        <v>0</v>
      </c>
      <c r="E37" s="102">
        <f t="shared" si="0"/>
        <v>0</v>
      </c>
      <c r="F37" s="102">
        <f t="shared" si="0"/>
        <v>0</v>
      </c>
      <c r="G37" s="102">
        <f t="shared" si="0"/>
        <v>0</v>
      </c>
      <c r="H37" s="102">
        <f t="shared" si="0"/>
        <v>0</v>
      </c>
      <c r="I37" s="103">
        <f t="shared" si="0"/>
        <v>0</v>
      </c>
      <c r="J37" s="109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5">
        <v>0</v>
      </c>
      <c r="Q37" s="106">
        <v>0</v>
      </c>
      <c r="R37" s="108">
        <f t="shared" si="4"/>
        <v>0</v>
      </c>
      <c r="S37" s="102">
        <f t="shared" si="5"/>
        <v>0</v>
      </c>
      <c r="T37" s="102">
        <f t="shared" si="6"/>
        <v>0</v>
      </c>
      <c r="U37" s="102">
        <f t="shared" si="7"/>
        <v>0</v>
      </c>
      <c r="V37" s="102">
        <v>0</v>
      </c>
      <c r="W37" s="102">
        <v>0</v>
      </c>
      <c r="X37" s="102">
        <f t="shared" si="1"/>
        <v>0</v>
      </c>
      <c r="Y37" s="103">
        <f t="shared" si="2"/>
        <v>0</v>
      </c>
      <c r="Z37" s="109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5">
        <v>0</v>
      </c>
      <c r="AG37" s="107">
        <v>0</v>
      </c>
      <c r="AH37" s="109">
        <v>0</v>
      </c>
      <c r="AI37" s="105">
        <v>0</v>
      </c>
      <c r="AJ37" s="105">
        <v>0</v>
      </c>
      <c r="AK37" s="105">
        <v>0</v>
      </c>
      <c r="AL37" s="105">
        <v>0</v>
      </c>
      <c r="AM37" s="105">
        <v>0</v>
      </c>
      <c r="AN37" s="105">
        <v>0</v>
      </c>
      <c r="AO37" s="105">
        <v>0</v>
      </c>
      <c r="AP37" s="109">
        <v>0</v>
      </c>
      <c r="AQ37" s="105">
        <v>0</v>
      </c>
      <c r="AR37" s="105">
        <v>0</v>
      </c>
      <c r="AS37" s="105">
        <v>0</v>
      </c>
      <c r="AT37" s="105">
        <v>0</v>
      </c>
      <c r="AU37" s="105">
        <v>0</v>
      </c>
      <c r="AV37" s="105">
        <v>0</v>
      </c>
      <c r="AW37" s="107">
        <v>0</v>
      </c>
      <c r="AX37" s="109">
        <v>0</v>
      </c>
      <c r="AY37" s="105">
        <v>0</v>
      </c>
      <c r="AZ37" s="105">
        <v>0</v>
      </c>
      <c r="BA37" s="105">
        <v>0</v>
      </c>
      <c r="BB37" s="105">
        <v>0</v>
      </c>
      <c r="BC37" s="105">
        <v>0</v>
      </c>
      <c r="BD37" s="105">
        <v>0</v>
      </c>
      <c r="BE37" s="107">
        <v>0</v>
      </c>
      <c r="BF37" s="109">
        <v>0</v>
      </c>
      <c r="BG37" s="105">
        <v>0</v>
      </c>
      <c r="BH37" s="105">
        <v>0</v>
      </c>
      <c r="BI37" s="105">
        <v>0</v>
      </c>
      <c r="BJ37" s="105">
        <v>0</v>
      </c>
      <c r="BK37" s="105">
        <v>0</v>
      </c>
      <c r="BL37" s="105">
        <v>0</v>
      </c>
      <c r="BM37" s="106">
        <v>0</v>
      </c>
    </row>
    <row r="38" spans="1:65" x14ac:dyDescent="0.25">
      <c r="A38" s="30" t="s">
        <v>21</v>
      </c>
      <c r="B38" s="108">
        <f t="shared" si="3"/>
        <v>0</v>
      </c>
      <c r="C38" s="102">
        <f t="shared" si="0"/>
        <v>0</v>
      </c>
      <c r="D38" s="102">
        <f t="shared" si="0"/>
        <v>0</v>
      </c>
      <c r="E38" s="102">
        <f t="shared" si="0"/>
        <v>0</v>
      </c>
      <c r="F38" s="102">
        <f t="shared" si="0"/>
        <v>0</v>
      </c>
      <c r="G38" s="102">
        <f t="shared" si="0"/>
        <v>0</v>
      </c>
      <c r="H38" s="102">
        <f t="shared" si="0"/>
        <v>0</v>
      </c>
      <c r="I38" s="103">
        <f t="shared" si="0"/>
        <v>0</v>
      </c>
      <c r="J38" s="109">
        <v>0</v>
      </c>
      <c r="K38" s="105">
        <v>0</v>
      </c>
      <c r="L38" s="105">
        <v>0</v>
      </c>
      <c r="M38" s="105">
        <v>0</v>
      </c>
      <c r="N38" s="105">
        <v>0</v>
      </c>
      <c r="O38" s="105">
        <v>0</v>
      </c>
      <c r="P38" s="105">
        <v>0</v>
      </c>
      <c r="Q38" s="106">
        <v>0</v>
      </c>
      <c r="R38" s="108">
        <f t="shared" si="4"/>
        <v>0</v>
      </c>
      <c r="S38" s="102">
        <f t="shared" si="5"/>
        <v>0</v>
      </c>
      <c r="T38" s="102">
        <f t="shared" si="6"/>
        <v>0</v>
      </c>
      <c r="U38" s="102">
        <f t="shared" si="7"/>
        <v>0</v>
      </c>
      <c r="V38" s="102">
        <v>0</v>
      </c>
      <c r="W38" s="102">
        <v>0</v>
      </c>
      <c r="X38" s="102">
        <f t="shared" si="1"/>
        <v>0</v>
      </c>
      <c r="Y38" s="103">
        <f t="shared" si="2"/>
        <v>0</v>
      </c>
      <c r="Z38" s="109">
        <v>0</v>
      </c>
      <c r="AA38" s="105">
        <v>0</v>
      </c>
      <c r="AB38" s="105">
        <v>0</v>
      </c>
      <c r="AC38" s="105">
        <v>0</v>
      </c>
      <c r="AD38" s="105">
        <v>0</v>
      </c>
      <c r="AE38" s="105">
        <v>0</v>
      </c>
      <c r="AF38" s="105">
        <v>0</v>
      </c>
      <c r="AG38" s="107">
        <v>0</v>
      </c>
      <c r="AH38" s="109">
        <v>0</v>
      </c>
      <c r="AI38" s="105">
        <v>0</v>
      </c>
      <c r="AJ38" s="105">
        <v>0</v>
      </c>
      <c r="AK38" s="105">
        <v>0</v>
      </c>
      <c r="AL38" s="105">
        <v>0</v>
      </c>
      <c r="AM38" s="105">
        <v>0</v>
      </c>
      <c r="AN38" s="105">
        <v>0</v>
      </c>
      <c r="AO38" s="105">
        <v>0</v>
      </c>
      <c r="AP38" s="109">
        <v>0</v>
      </c>
      <c r="AQ38" s="105">
        <v>0</v>
      </c>
      <c r="AR38" s="105">
        <v>0</v>
      </c>
      <c r="AS38" s="105">
        <v>0</v>
      </c>
      <c r="AT38" s="105">
        <v>0</v>
      </c>
      <c r="AU38" s="105">
        <v>0</v>
      </c>
      <c r="AV38" s="105">
        <v>0</v>
      </c>
      <c r="AW38" s="107">
        <v>0</v>
      </c>
      <c r="AX38" s="109">
        <v>0</v>
      </c>
      <c r="AY38" s="105">
        <v>0</v>
      </c>
      <c r="AZ38" s="105">
        <v>0</v>
      </c>
      <c r="BA38" s="105">
        <v>0</v>
      </c>
      <c r="BB38" s="105">
        <v>0</v>
      </c>
      <c r="BC38" s="105">
        <v>0</v>
      </c>
      <c r="BD38" s="105">
        <v>0</v>
      </c>
      <c r="BE38" s="107">
        <v>0</v>
      </c>
      <c r="BF38" s="109">
        <v>0</v>
      </c>
      <c r="BG38" s="105">
        <v>0</v>
      </c>
      <c r="BH38" s="105">
        <v>0</v>
      </c>
      <c r="BI38" s="105">
        <v>0</v>
      </c>
      <c r="BJ38" s="105">
        <v>0</v>
      </c>
      <c r="BK38" s="105">
        <v>0</v>
      </c>
      <c r="BL38" s="105">
        <v>0</v>
      </c>
      <c r="BM38" s="106">
        <v>0</v>
      </c>
    </row>
    <row r="39" spans="1:65" x14ac:dyDescent="0.25">
      <c r="A39" s="30" t="s">
        <v>22</v>
      </c>
      <c r="B39" s="108">
        <f t="shared" si="3"/>
        <v>0</v>
      </c>
      <c r="C39" s="102">
        <f t="shared" si="0"/>
        <v>0</v>
      </c>
      <c r="D39" s="102">
        <f t="shared" si="0"/>
        <v>0</v>
      </c>
      <c r="E39" s="125">
        <f t="shared" si="0"/>
        <v>0</v>
      </c>
      <c r="F39" s="102">
        <f t="shared" si="0"/>
        <v>0</v>
      </c>
      <c r="G39" s="125">
        <f t="shared" si="0"/>
        <v>0</v>
      </c>
      <c r="H39" s="102">
        <f t="shared" si="0"/>
        <v>0</v>
      </c>
      <c r="I39" s="125">
        <f t="shared" si="0"/>
        <v>0</v>
      </c>
      <c r="J39" s="109">
        <v>0</v>
      </c>
      <c r="K39" s="105">
        <v>0</v>
      </c>
      <c r="L39" s="105">
        <v>0</v>
      </c>
      <c r="M39" s="126">
        <v>0</v>
      </c>
      <c r="N39" s="105">
        <v>0</v>
      </c>
      <c r="O39" s="126">
        <v>0</v>
      </c>
      <c r="P39" s="105">
        <v>0</v>
      </c>
      <c r="Q39" s="127">
        <v>0</v>
      </c>
      <c r="R39" s="108">
        <f t="shared" si="4"/>
        <v>0</v>
      </c>
      <c r="S39" s="102">
        <f t="shared" si="5"/>
        <v>0</v>
      </c>
      <c r="T39" s="102">
        <f t="shared" si="6"/>
        <v>0</v>
      </c>
      <c r="U39" s="125">
        <f t="shared" si="7"/>
        <v>0</v>
      </c>
      <c r="V39" s="102">
        <v>0</v>
      </c>
      <c r="W39" s="125">
        <v>0</v>
      </c>
      <c r="X39" s="102">
        <f t="shared" si="1"/>
        <v>0</v>
      </c>
      <c r="Y39" s="125">
        <f t="shared" si="2"/>
        <v>0</v>
      </c>
      <c r="Z39" s="109">
        <v>0</v>
      </c>
      <c r="AA39" s="105">
        <v>0</v>
      </c>
      <c r="AB39" s="105">
        <v>0</v>
      </c>
      <c r="AC39" s="126">
        <v>0</v>
      </c>
      <c r="AD39" s="105">
        <v>0</v>
      </c>
      <c r="AE39" s="126">
        <v>0</v>
      </c>
      <c r="AF39" s="105">
        <v>0</v>
      </c>
      <c r="AG39" s="126">
        <v>0</v>
      </c>
      <c r="AH39" s="109">
        <v>0</v>
      </c>
      <c r="AI39" s="105">
        <v>0</v>
      </c>
      <c r="AJ39" s="105">
        <v>0</v>
      </c>
      <c r="AK39" s="105">
        <v>0</v>
      </c>
      <c r="AL39" s="105">
        <v>0</v>
      </c>
      <c r="AM39" s="126">
        <v>0</v>
      </c>
      <c r="AN39" s="105">
        <v>0</v>
      </c>
      <c r="AO39" s="126">
        <v>0</v>
      </c>
      <c r="AP39" s="109">
        <v>0</v>
      </c>
      <c r="AQ39" s="105">
        <v>0</v>
      </c>
      <c r="AR39" s="105">
        <v>0</v>
      </c>
      <c r="AS39" s="105">
        <v>0</v>
      </c>
      <c r="AT39" s="105">
        <v>0</v>
      </c>
      <c r="AU39" s="126">
        <v>0</v>
      </c>
      <c r="AV39" s="105">
        <v>0</v>
      </c>
      <c r="AW39" s="126">
        <v>0</v>
      </c>
      <c r="AX39" s="109">
        <v>0</v>
      </c>
      <c r="AY39" s="105">
        <v>0</v>
      </c>
      <c r="AZ39" s="105">
        <v>0</v>
      </c>
      <c r="BA39" s="105">
        <v>0</v>
      </c>
      <c r="BB39" s="105">
        <v>0</v>
      </c>
      <c r="BC39" s="126">
        <v>0</v>
      </c>
      <c r="BD39" s="105">
        <v>0</v>
      </c>
      <c r="BE39" s="126">
        <v>0</v>
      </c>
      <c r="BF39" s="109">
        <v>0</v>
      </c>
      <c r="BG39" s="105">
        <v>0</v>
      </c>
      <c r="BH39" s="105">
        <v>0</v>
      </c>
      <c r="BI39" s="126">
        <v>0</v>
      </c>
      <c r="BJ39" s="105">
        <v>0</v>
      </c>
      <c r="BK39" s="126">
        <v>0</v>
      </c>
      <c r="BL39" s="105">
        <v>0</v>
      </c>
      <c r="BM39" s="127">
        <v>0</v>
      </c>
    </row>
    <row r="40" spans="1:65" x14ac:dyDescent="0.25">
      <c r="A40" s="30" t="s">
        <v>23</v>
      </c>
      <c r="B40" s="108">
        <f t="shared" si="3"/>
        <v>0</v>
      </c>
      <c r="C40" s="102">
        <f t="shared" si="0"/>
        <v>0</v>
      </c>
      <c r="D40" s="102">
        <f t="shared" si="0"/>
        <v>0</v>
      </c>
      <c r="E40" s="125">
        <f t="shared" si="0"/>
        <v>0</v>
      </c>
      <c r="F40" s="102">
        <f t="shared" si="0"/>
        <v>0</v>
      </c>
      <c r="G40" s="125">
        <f t="shared" si="0"/>
        <v>0</v>
      </c>
      <c r="H40" s="102">
        <f t="shared" si="0"/>
        <v>0</v>
      </c>
      <c r="I40" s="125">
        <f t="shared" si="0"/>
        <v>0</v>
      </c>
      <c r="J40" s="109">
        <v>0</v>
      </c>
      <c r="K40" s="105">
        <v>0</v>
      </c>
      <c r="L40" s="105">
        <v>0</v>
      </c>
      <c r="M40" s="126">
        <v>0</v>
      </c>
      <c r="N40" s="105">
        <v>0</v>
      </c>
      <c r="O40" s="126">
        <v>0</v>
      </c>
      <c r="P40" s="105">
        <v>0</v>
      </c>
      <c r="Q40" s="127">
        <v>0</v>
      </c>
      <c r="R40" s="108">
        <f t="shared" si="4"/>
        <v>0</v>
      </c>
      <c r="S40" s="102">
        <f t="shared" si="5"/>
        <v>0</v>
      </c>
      <c r="T40" s="102">
        <f t="shared" si="6"/>
        <v>0</v>
      </c>
      <c r="U40" s="125">
        <f t="shared" si="7"/>
        <v>0</v>
      </c>
      <c r="V40" s="102">
        <v>0</v>
      </c>
      <c r="W40" s="125">
        <v>0</v>
      </c>
      <c r="X40" s="102">
        <f t="shared" si="1"/>
        <v>0</v>
      </c>
      <c r="Y40" s="125">
        <f t="shared" si="2"/>
        <v>0</v>
      </c>
      <c r="Z40" s="109">
        <v>0</v>
      </c>
      <c r="AA40" s="105">
        <v>0</v>
      </c>
      <c r="AB40" s="105">
        <v>0</v>
      </c>
      <c r="AC40" s="126">
        <v>0</v>
      </c>
      <c r="AD40" s="105">
        <v>0</v>
      </c>
      <c r="AE40" s="126">
        <v>0</v>
      </c>
      <c r="AF40" s="105">
        <v>0</v>
      </c>
      <c r="AG40" s="126">
        <v>0</v>
      </c>
      <c r="AH40" s="109">
        <v>0</v>
      </c>
      <c r="AI40" s="105">
        <v>0</v>
      </c>
      <c r="AJ40" s="105">
        <v>0</v>
      </c>
      <c r="AK40" s="105">
        <v>0</v>
      </c>
      <c r="AL40" s="105">
        <v>0</v>
      </c>
      <c r="AM40" s="126">
        <v>0</v>
      </c>
      <c r="AN40" s="105">
        <v>0</v>
      </c>
      <c r="AO40" s="126">
        <v>0</v>
      </c>
      <c r="AP40" s="109">
        <v>0</v>
      </c>
      <c r="AQ40" s="105">
        <v>0</v>
      </c>
      <c r="AR40" s="105">
        <v>0</v>
      </c>
      <c r="AS40" s="105">
        <v>0</v>
      </c>
      <c r="AT40" s="105">
        <v>0</v>
      </c>
      <c r="AU40" s="126">
        <v>0</v>
      </c>
      <c r="AV40" s="105">
        <v>0</v>
      </c>
      <c r="AW40" s="126">
        <v>0</v>
      </c>
      <c r="AX40" s="109">
        <v>0</v>
      </c>
      <c r="AY40" s="105">
        <v>0</v>
      </c>
      <c r="AZ40" s="105">
        <v>0</v>
      </c>
      <c r="BA40" s="105">
        <v>0</v>
      </c>
      <c r="BB40" s="105">
        <v>0</v>
      </c>
      <c r="BC40" s="126">
        <v>0</v>
      </c>
      <c r="BD40" s="105">
        <v>0</v>
      </c>
      <c r="BE40" s="126">
        <v>0</v>
      </c>
      <c r="BF40" s="109">
        <v>0</v>
      </c>
      <c r="BG40" s="105">
        <v>0</v>
      </c>
      <c r="BH40" s="105">
        <v>0</v>
      </c>
      <c r="BI40" s="126">
        <v>0</v>
      </c>
      <c r="BJ40" s="105">
        <v>0</v>
      </c>
      <c r="BK40" s="126">
        <v>0</v>
      </c>
      <c r="BL40" s="105">
        <v>0</v>
      </c>
      <c r="BM40" s="127">
        <v>0</v>
      </c>
    </row>
    <row r="41" spans="1:65" x14ac:dyDescent="0.25">
      <c r="A41" s="30" t="s">
        <v>24</v>
      </c>
      <c r="B41" s="108">
        <f t="shared" si="3"/>
        <v>0</v>
      </c>
      <c r="C41" s="102">
        <f t="shared" si="0"/>
        <v>0</v>
      </c>
      <c r="D41" s="102">
        <f t="shared" si="0"/>
        <v>0</v>
      </c>
      <c r="E41" s="125">
        <f t="shared" si="0"/>
        <v>0</v>
      </c>
      <c r="F41" s="102">
        <f t="shared" si="0"/>
        <v>0</v>
      </c>
      <c r="G41" s="125">
        <f t="shared" si="0"/>
        <v>0</v>
      </c>
      <c r="H41" s="102">
        <f t="shared" si="0"/>
        <v>0</v>
      </c>
      <c r="I41" s="125">
        <f t="shared" si="0"/>
        <v>0</v>
      </c>
      <c r="J41" s="109">
        <v>0</v>
      </c>
      <c r="K41" s="105">
        <v>0</v>
      </c>
      <c r="L41" s="105">
        <v>0</v>
      </c>
      <c r="M41" s="126">
        <v>0</v>
      </c>
      <c r="N41" s="105">
        <v>0</v>
      </c>
      <c r="O41" s="126">
        <v>0</v>
      </c>
      <c r="P41" s="105">
        <v>0</v>
      </c>
      <c r="Q41" s="127">
        <v>0</v>
      </c>
      <c r="R41" s="108">
        <f t="shared" si="4"/>
        <v>0</v>
      </c>
      <c r="S41" s="102">
        <f t="shared" si="5"/>
        <v>0</v>
      </c>
      <c r="T41" s="102">
        <f t="shared" si="6"/>
        <v>0</v>
      </c>
      <c r="U41" s="125">
        <f t="shared" si="7"/>
        <v>0</v>
      </c>
      <c r="V41" s="102">
        <v>0</v>
      </c>
      <c r="W41" s="125">
        <v>0</v>
      </c>
      <c r="X41" s="102">
        <f t="shared" si="1"/>
        <v>0</v>
      </c>
      <c r="Y41" s="125">
        <f t="shared" si="2"/>
        <v>0</v>
      </c>
      <c r="Z41" s="109">
        <v>0</v>
      </c>
      <c r="AA41" s="105">
        <v>0</v>
      </c>
      <c r="AB41" s="105">
        <v>0</v>
      </c>
      <c r="AC41" s="126">
        <v>0</v>
      </c>
      <c r="AD41" s="105">
        <v>0</v>
      </c>
      <c r="AE41" s="126">
        <v>0</v>
      </c>
      <c r="AF41" s="105">
        <v>0</v>
      </c>
      <c r="AG41" s="126">
        <v>0</v>
      </c>
      <c r="AH41" s="109">
        <v>0</v>
      </c>
      <c r="AI41" s="105">
        <v>0</v>
      </c>
      <c r="AJ41" s="105">
        <v>0</v>
      </c>
      <c r="AK41" s="105">
        <v>0</v>
      </c>
      <c r="AL41" s="105">
        <v>0</v>
      </c>
      <c r="AM41" s="126">
        <v>0</v>
      </c>
      <c r="AN41" s="105">
        <v>0</v>
      </c>
      <c r="AO41" s="126">
        <v>0</v>
      </c>
      <c r="AP41" s="109">
        <v>0</v>
      </c>
      <c r="AQ41" s="105">
        <v>0</v>
      </c>
      <c r="AR41" s="105">
        <v>0</v>
      </c>
      <c r="AS41" s="105">
        <v>0</v>
      </c>
      <c r="AT41" s="105">
        <v>0</v>
      </c>
      <c r="AU41" s="126">
        <v>0</v>
      </c>
      <c r="AV41" s="105">
        <v>0</v>
      </c>
      <c r="AW41" s="126">
        <v>0</v>
      </c>
      <c r="AX41" s="109">
        <v>0</v>
      </c>
      <c r="AY41" s="105">
        <v>0</v>
      </c>
      <c r="AZ41" s="105">
        <v>0</v>
      </c>
      <c r="BA41" s="105">
        <v>0</v>
      </c>
      <c r="BB41" s="105">
        <v>0</v>
      </c>
      <c r="BC41" s="126">
        <v>0</v>
      </c>
      <c r="BD41" s="105">
        <v>0</v>
      </c>
      <c r="BE41" s="126">
        <v>0</v>
      </c>
      <c r="BF41" s="109">
        <v>0</v>
      </c>
      <c r="BG41" s="105">
        <v>0</v>
      </c>
      <c r="BH41" s="105">
        <v>0</v>
      </c>
      <c r="BI41" s="126">
        <v>0</v>
      </c>
      <c r="BJ41" s="105">
        <v>0</v>
      </c>
      <c r="BK41" s="126">
        <v>0</v>
      </c>
      <c r="BL41" s="105">
        <v>0</v>
      </c>
      <c r="BM41" s="127">
        <v>0</v>
      </c>
    </row>
    <row r="42" spans="1:65" x14ac:dyDescent="0.25">
      <c r="A42" s="30" t="s">
        <v>25</v>
      </c>
      <c r="B42" s="108">
        <f t="shared" si="3"/>
        <v>0</v>
      </c>
      <c r="C42" s="102">
        <f t="shared" si="0"/>
        <v>0</v>
      </c>
      <c r="D42" s="102">
        <f t="shared" si="0"/>
        <v>0</v>
      </c>
      <c r="E42" s="125">
        <f t="shared" si="0"/>
        <v>0</v>
      </c>
      <c r="F42" s="102">
        <f t="shared" ref="F42:F58" si="8">N42+V42</f>
        <v>0</v>
      </c>
      <c r="G42" s="125">
        <f t="shared" ref="G42:G58" si="9">O42+W42</f>
        <v>0</v>
      </c>
      <c r="H42" s="102">
        <f t="shared" ref="H42:H58" si="10">P42+X42</f>
        <v>0</v>
      </c>
      <c r="I42" s="125">
        <f t="shared" ref="I42:I58" si="11">Q42+Y42</f>
        <v>0</v>
      </c>
      <c r="J42" s="109">
        <v>0</v>
      </c>
      <c r="K42" s="105">
        <v>0</v>
      </c>
      <c r="L42" s="105">
        <v>0</v>
      </c>
      <c r="M42" s="126">
        <v>0</v>
      </c>
      <c r="N42" s="105">
        <v>0</v>
      </c>
      <c r="O42" s="126">
        <v>0</v>
      </c>
      <c r="P42" s="105">
        <v>0</v>
      </c>
      <c r="Q42" s="127">
        <v>0</v>
      </c>
      <c r="R42" s="108">
        <f t="shared" si="4"/>
        <v>0</v>
      </c>
      <c r="S42" s="102">
        <f t="shared" si="5"/>
        <v>0</v>
      </c>
      <c r="T42" s="102">
        <f t="shared" si="6"/>
        <v>0</v>
      </c>
      <c r="U42" s="125">
        <f t="shared" si="7"/>
        <v>0</v>
      </c>
      <c r="V42" s="102">
        <v>0</v>
      </c>
      <c r="W42" s="125">
        <v>0</v>
      </c>
      <c r="X42" s="102">
        <f t="shared" ref="X42:X58" si="12">AF42+AN42+AV42+BL42</f>
        <v>0</v>
      </c>
      <c r="Y42" s="125">
        <f>AG42+AO42+AW42+BM42</f>
        <v>0</v>
      </c>
      <c r="Z42" s="109">
        <v>0</v>
      </c>
      <c r="AA42" s="105">
        <v>0</v>
      </c>
      <c r="AB42" s="105">
        <v>0</v>
      </c>
      <c r="AC42" s="126">
        <v>0</v>
      </c>
      <c r="AD42" s="105">
        <v>0</v>
      </c>
      <c r="AE42" s="126">
        <v>0</v>
      </c>
      <c r="AF42" s="105">
        <v>0</v>
      </c>
      <c r="AG42" s="126">
        <v>0</v>
      </c>
      <c r="AH42" s="109">
        <v>0</v>
      </c>
      <c r="AI42" s="105">
        <v>0</v>
      </c>
      <c r="AJ42" s="105">
        <v>0</v>
      </c>
      <c r="AK42" s="105">
        <v>0</v>
      </c>
      <c r="AL42" s="105">
        <v>0</v>
      </c>
      <c r="AM42" s="126">
        <v>0</v>
      </c>
      <c r="AN42" s="105">
        <v>0</v>
      </c>
      <c r="AO42" s="126">
        <v>0</v>
      </c>
      <c r="AP42" s="109">
        <v>0</v>
      </c>
      <c r="AQ42" s="105">
        <v>0</v>
      </c>
      <c r="AR42" s="105">
        <v>0</v>
      </c>
      <c r="AS42" s="105">
        <v>0</v>
      </c>
      <c r="AT42" s="105">
        <v>0</v>
      </c>
      <c r="AU42" s="126">
        <v>0</v>
      </c>
      <c r="AV42" s="105">
        <v>0</v>
      </c>
      <c r="AW42" s="126">
        <v>0</v>
      </c>
      <c r="AX42" s="109">
        <v>0</v>
      </c>
      <c r="AY42" s="105">
        <v>0</v>
      </c>
      <c r="AZ42" s="105">
        <v>0</v>
      </c>
      <c r="BA42" s="105">
        <v>0</v>
      </c>
      <c r="BB42" s="105">
        <v>0</v>
      </c>
      <c r="BC42" s="126">
        <v>0</v>
      </c>
      <c r="BD42" s="105">
        <v>0</v>
      </c>
      <c r="BE42" s="126">
        <v>0</v>
      </c>
      <c r="BF42" s="109">
        <v>0</v>
      </c>
      <c r="BG42" s="105">
        <v>0</v>
      </c>
      <c r="BH42" s="105">
        <v>0</v>
      </c>
      <c r="BI42" s="126">
        <v>0</v>
      </c>
      <c r="BJ42" s="105">
        <v>0</v>
      </c>
      <c r="BK42" s="126">
        <v>0</v>
      </c>
      <c r="BL42" s="105">
        <v>0</v>
      </c>
      <c r="BM42" s="127">
        <v>0</v>
      </c>
    </row>
    <row r="43" spans="1:65" x14ac:dyDescent="0.25">
      <c r="A43" s="30" t="s">
        <v>26</v>
      </c>
      <c r="B43" s="108">
        <f t="shared" si="3"/>
        <v>0</v>
      </c>
      <c r="C43" s="102">
        <f t="shared" ref="C43:C58" si="13">K43+S43</f>
        <v>0</v>
      </c>
      <c r="D43" s="102">
        <f t="shared" ref="D43:D58" si="14">L43+T43</f>
        <v>0</v>
      </c>
      <c r="E43" s="125">
        <f t="shared" ref="E43:E58" si="15">M43+U43</f>
        <v>0</v>
      </c>
      <c r="F43" s="102">
        <f t="shared" si="8"/>
        <v>0</v>
      </c>
      <c r="G43" s="125">
        <f t="shared" si="9"/>
        <v>0</v>
      </c>
      <c r="H43" s="102">
        <f t="shared" si="10"/>
        <v>0</v>
      </c>
      <c r="I43" s="125">
        <f t="shared" si="11"/>
        <v>0</v>
      </c>
      <c r="J43" s="109">
        <v>0</v>
      </c>
      <c r="K43" s="105">
        <v>0</v>
      </c>
      <c r="L43" s="105">
        <v>0</v>
      </c>
      <c r="M43" s="126">
        <v>0</v>
      </c>
      <c r="N43" s="105">
        <v>0</v>
      </c>
      <c r="O43" s="126">
        <v>0</v>
      </c>
      <c r="P43" s="105">
        <v>0</v>
      </c>
      <c r="Q43" s="127">
        <v>0</v>
      </c>
      <c r="R43" s="108">
        <f t="shared" si="4"/>
        <v>0</v>
      </c>
      <c r="S43" s="102">
        <f t="shared" ref="S43:S58" si="16">AA43+AI43+AQ43+BG43</f>
        <v>0</v>
      </c>
      <c r="T43" s="102">
        <f t="shared" ref="T43:T58" si="17">AB43+AJ43+AR43+BH43</f>
        <v>0</v>
      </c>
      <c r="U43" s="125">
        <f t="shared" ref="U43:U55" si="18">AC43+AK43+AS43+BI43</f>
        <v>0</v>
      </c>
      <c r="V43" s="102">
        <v>0</v>
      </c>
      <c r="W43" s="125">
        <v>0</v>
      </c>
      <c r="X43" s="102">
        <f t="shared" si="12"/>
        <v>0</v>
      </c>
      <c r="Y43" s="125">
        <f t="shared" ref="Y43:Y58" si="19">AG43+AO43+AW43+BM43</f>
        <v>0</v>
      </c>
      <c r="Z43" s="109">
        <v>0</v>
      </c>
      <c r="AA43" s="105">
        <v>0</v>
      </c>
      <c r="AB43" s="105">
        <v>0</v>
      </c>
      <c r="AC43" s="126">
        <v>0</v>
      </c>
      <c r="AD43" s="105">
        <v>0</v>
      </c>
      <c r="AE43" s="126">
        <v>0</v>
      </c>
      <c r="AF43" s="105">
        <v>0</v>
      </c>
      <c r="AG43" s="126">
        <v>0</v>
      </c>
      <c r="AH43" s="109">
        <v>0</v>
      </c>
      <c r="AI43" s="105">
        <v>0</v>
      </c>
      <c r="AJ43" s="105">
        <v>0</v>
      </c>
      <c r="AK43" s="105">
        <v>0</v>
      </c>
      <c r="AL43" s="105">
        <v>0</v>
      </c>
      <c r="AM43" s="126">
        <v>0</v>
      </c>
      <c r="AN43" s="105">
        <v>0</v>
      </c>
      <c r="AO43" s="126">
        <v>0</v>
      </c>
      <c r="AP43" s="109">
        <v>0</v>
      </c>
      <c r="AQ43" s="105">
        <v>0</v>
      </c>
      <c r="AR43" s="105">
        <v>0</v>
      </c>
      <c r="AS43" s="105">
        <v>0</v>
      </c>
      <c r="AT43" s="105">
        <v>0</v>
      </c>
      <c r="AU43" s="126">
        <v>0</v>
      </c>
      <c r="AV43" s="105">
        <v>0</v>
      </c>
      <c r="AW43" s="126">
        <v>0</v>
      </c>
      <c r="AX43" s="109">
        <v>0</v>
      </c>
      <c r="AY43" s="105">
        <v>0</v>
      </c>
      <c r="AZ43" s="105">
        <v>0</v>
      </c>
      <c r="BA43" s="105">
        <v>0</v>
      </c>
      <c r="BB43" s="105">
        <v>0</v>
      </c>
      <c r="BC43" s="126">
        <v>0</v>
      </c>
      <c r="BD43" s="105">
        <v>0</v>
      </c>
      <c r="BE43" s="126">
        <v>0</v>
      </c>
      <c r="BF43" s="109">
        <v>0</v>
      </c>
      <c r="BG43" s="105">
        <v>0</v>
      </c>
      <c r="BH43" s="105">
        <v>0</v>
      </c>
      <c r="BI43" s="126">
        <v>0</v>
      </c>
      <c r="BJ43" s="105">
        <v>0</v>
      </c>
      <c r="BK43" s="126">
        <v>0</v>
      </c>
      <c r="BL43" s="105">
        <v>0</v>
      </c>
      <c r="BM43" s="127">
        <v>0</v>
      </c>
    </row>
    <row r="44" spans="1:65" ht="14.25" thickBot="1" x14ac:dyDescent="0.3">
      <c r="A44" s="84" t="s">
        <v>27</v>
      </c>
      <c r="B44" s="110">
        <f t="shared" si="3"/>
        <v>0</v>
      </c>
      <c r="C44" s="111">
        <f t="shared" si="13"/>
        <v>0</v>
      </c>
      <c r="D44" s="111">
        <f t="shared" si="14"/>
        <v>0</v>
      </c>
      <c r="E44" s="289">
        <f t="shared" si="15"/>
        <v>0</v>
      </c>
      <c r="F44" s="111">
        <f t="shared" si="8"/>
        <v>0</v>
      </c>
      <c r="G44" s="289">
        <f t="shared" si="9"/>
        <v>0</v>
      </c>
      <c r="H44" s="111">
        <f t="shared" si="10"/>
        <v>0</v>
      </c>
      <c r="I44" s="289">
        <f t="shared" si="11"/>
        <v>0</v>
      </c>
      <c r="J44" s="113">
        <v>0</v>
      </c>
      <c r="K44" s="114">
        <v>0</v>
      </c>
      <c r="L44" s="114">
        <v>0</v>
      </c>
      <c r="M44" s="290">
        <v>0</v>
      </c>
      <c r="N44" s="114">
        <v>0</v>
      </c>
      <c r="O44" s="290">
        <v>0</v>
      </c>
      <c r="P44" s="114">
        <v>0</v>
      </c>
      <c r="Q44" s="291">
        <v>0</v>
      </c>
      <c r="R44" s="110">
        <f t="shared" si="4"/>
        <v>0</v>
      </c>
      <c r="S44" s="111">
        <f t="shared" si="16"/>
        <v>0</v>
      </c>
      <c r="T44" s="111">
        <f t="shared" si="17"/>
        <v>0</v>
      </c>
      <c r="U44" s="289">
        <f t="shared" si="18"/>
        <v>0</v>
      </c>
      <c r="V44" s="111">
        <v>0</v>
      </c>
      <c r="W44" s="289">
        <v>0</v>
      </c>
      <c r="X44" s="111">
        <f t="shared" si="12"/>
        <v>0</v>
      </c>
      <c r="Y44" s="289">
        <f t="shared" si="19"/>
        <v>0</v>
      </c>
      <c r="Z44" s="113">
        <v>0</v>
      </c>
      <c r="AA44" s="114">
        <v>0</v>
      </c>
      <c r="AB44" s="114">
        <v>0</v>
      </c>
      <c r="AC44" s="290">
        <v>0</v>
      </c>
      <c r="AD44" s="114">
        <v>0</v>
      </c>
      <c r="AE44" s="290">
        <v>0</v>
      </c>
      <c r="AF44" s="114">
        <v>0</v>
      </c>
      <c r="AG44" s="290">
        <v>0</v>
      </c>
      <c r="AH44" s="113">
        <v>0</v>
      </c>
      <c r="AI44" s="114">
        <v>0</v>
      </c>
      <c r="AJ44" s="114">
        <v>0</v>
      </c>
      <c r="AK44" s="114">
        <v>0</v>
      </c>
      <c r="AL44" s="114">
        <v>0</v>
      </c>
      <c r="AM44" s="290">
        <v>0</v>
      </c>
      <c r="AN44" s="114">
        <v>0</v>
      </c>
      <c r="AO44" s="290">
        <v>0</v>
      </c>
      <c r="AP44" s="113">
        <v>0</v>
      </c>
      <c r="AQ44" s="114">
        <v>0</v>
      </c>
      <c r="AR44" s="114">
        <v>0</v>
      </c>
      <c r="AS44" s="114">
        <v>0</v>
      </c>
      <c r="AT44" s="114">
        <v>0</v>
      </c>
      <c r="AU44" s="290">
        <v>0</v>
      </c>
      <c r="AV44" s="114">
        <v>0</v>
      </c>
      <c r="AW44" s="290">
        <v>0</v>
      </c>
      <c r="AX44" s="113">
        <v>0</v>
      </c>
      <c r="AY44" s="114">
        <v>0</v>
      </c>
      <c r="AZ44" s="114">
        <v>0</v>
      </c>
      <c r="BA44" s="114">
        <v>0</v>
      </c>
      <c r="BB44" s="114">
        <v>0</v>
      </c>
      <c r="BC44" s="290">
        <v>0</v>
      </c>
      <c r="BD44" s="114">
        <v>0</v>
      </c>
      <c r="BE44" s="290">
        <v>0</v>
      </c>
      <c r="BF44" s="113">
        <v>0</v>
      </c>
      <c r="BG44" s="114">
        <v>0</v>
      </c>
      <c r="BH44" s="114">
        <v>0</v>
      </c>
      <c r="BI44" s="290">
        <v>0</v>
      </c>
      <c r="BJ44" s="114">
        <v>0</v>
      </c>
      <c r="BK44" s="290">
        <v>0</v>
      </c>
      <c r="BL44" s="114">
        <v>0</v>
      </c>
      <c r="BM44" s="291">
        <v>0</v>
      </c>
    </row>
    <row r="45" spans="1:65" x14ac:dyDescent="0.25">
      <c r="A45" s="255" t="s">
        <v>28</v>
      </c>
      <c r="B45" s="312">
        <f t="shared" si="3"/>
        <v>3790</v>
      </c>
      <c r="C45" s="292">
        <f t="shared" si="13"/>
        <v>1135</v>
      </c>
      <c r="D45" s="292">
        <f t="shared" si="14"/>
        <v>155</v>
      </c>
      <c r="E45" s="293">
        <f t="shared" si="15"/>
        <v>22</v>
      </c>
      <c r="F45" s="292">
        <f t="shared" si="8"/>
        <v>61</v>
      </c>
      <c r="G45" s="293">
        <f t="shared" si="9"/>
        <v>9</v>
      </c>
      <c r="H45" s="292">
        <f t="shared" si="10"/>
        <v>3574</v>
      </c>
      <c r="I45" s="293">
        <f t="shared" si="11"/>
        <v>1104</v>
      </c>
      <c r="J45" s="294">
        <v>416</v>
      </c>
      <c r="K45" s="295">
        <v>206</v>
      </c>
      <c r="L45" s="295">
        <v>14</v>
      </c>
      <c r="M45" s="296">
        <v>4</v>
      </c>
      <c r="N45" s="295">
        <v>0</v>
      </c>
      <c r="O45" s="296">
        <v>0</v>
      </c>
      <c r="P45" s="295">
        <v>402</v>
      </c>
      <c r="Q45" s="298">
        <v>202</v>
      </c>
      <c r="R45" s="306">
        <f t="shared" si="4"/>
        <v>3374</v>
      </c>
      <c r="S45" s="292">
        <f t="shared" si="16"/>
        <v>929</v>
      </c>
      <c r="T45" s="292">
        <f t="shared" si="17"/>
        <v>141</v>
      </c>
      <c r="U45" s="293">
        <f t="shared" si="18"/>
        <v>18</v>
      </c>
      <c r="V45" s="293">
        <f>AD45+AL45+AT45+BJ45</f>
        <v>61</v>
      </c>
      <c r="W45" s="293">
        <f t="shared" ref="W45:W58" si="20">AE45+AM45+AU45+BK45</f>
        <v>9</v>
      </c>
      <c r="X45" s="292">
        <f t="shared" si="12"/>
        <v>3172</v>
      </c>
      <c r="Y45" s="293">
        <f t="shared" si="19"/>
        <v>902</v>
      </c>
      <c r="Z45" s="294">
        <v>2150</v>
      </c>
      <c r="AA45" s="295">
        <v>751</v>
      </c>
      <c r="AB45" s="295">
        <v>95</v>
      </c>
      <c r="AC45" s="296">
        <v>16</v>
      </c>
      <c r="AD45" s="295">
        <v>54</v>
      </c>
      <c r="AE45" s="296">
        <v>9</v>
      </c>
      <c r="AF45" s="295">
        <v>2001</v>
      </c>
      <c r="AG45" s="296">
        <v>726</v>
      </c>
      <c r="AH45" s="294">
        <v>877</v>
      </c>
      <c r="AI45" s="295">
        <v>110</v>
      </c>
      <c r="AJ45" s="295">
        <v>43</v>
      </c>
      <c r="AK45" s="295">
        <v>1</v>
      </c>
      <c r="AL45" s="295">
        <v>5</v>
      </c>
      <c r="AM45" s="296">
        <v>0</v>
      </c>
      <c r="AN45" s="295">
        <v>829</v>
      </c>
      <c r="AO45" s="296">
        <v>109</v>
      </c>
      <c r="AP45" s="294">
        <v>12</v>
      </c>
      <c r="AQ45" s="295">
        <v>1</v>
      </c>
      <c r="AR45" s="295">
        <v>0</v>
      </c>
      <c r="AS45" s="295">
        <v>0</v>
      </c>
      <c r="AT45" s="295">
        <v>2</v>
      </c>
      <c r="AU45" s="296">
        <v>0</v>
      </c>
      <c r="AV45" s="295">
        <v>10</v>
      </c>
      <c r="AW45" s="296">
        <v>1</v>
      </c>
      <c r="AX45" s="294">
        <v>0</v>
      </c>
      <c r="AY45" s="295">
        <v>0</v>
      </c>
      <c r="AZ45" s="295">
        <v>0</v>
      </c>
      <c r="BA45" s="295">
        <v>0</v>
      </c>
      <c r="BB45" s="295">
        <v>0</v>
      </c>
      <c r="BC45" s="295">
        <v>0</v>
      </c>
      <c r="BD45" s="295">
        <v>0</v>
      </c>
      <c r="BE45" s="297">
        <v>0</v>
      </c>
      <c r="BF45" s="294">
        <v>335</v>
      </c>
      <c r="BG45" s="295">
        <v>67</v>
      </c>
      <c r="BH45" s="295">
        <v>3</v>
      </c>
      <c r="BI45" s="296">
        <v>1</v>
      </c>
      <c r="BJ45" s="295">
        <v>0</v>
      </c>
      <c r="BK45" s="296">
        <v>0</v>
      </c>
      <c r="BL45" s="295">
        <v>332</v>
      </c>
      <c r="BM45" s="298">
        <v>66</v>
      </c>
    </row>
    <row r="46" spans="1:65" x14ac:dyDescent="0.25">
      <c r="A46" s="145" t="s">
        <v>29</v>
      </c>
      <c r="B46" s="108">
        <f t="shared" si="3"/>
        <v>4779</v>
      </c>
      <c r="C46" s="102">
        <f t="shared" si="13"/>
        <v>1375</v>
      </c>
      <c r="D46" s="102">
        <f t="shared" si="14"/>
        <v>185</v>
      </c>
      <c r="E46" s="125">
        <f t="shared" si="15"/>
        <v>38</v>
      </c>
      <c r="F46" s="102">
        <f t="shared" si="8"/>
        <v>70</v>
      </c>
      <c r="G46" s="125">
        <f t="shared" si="9"/>
        <v>15</v>
      </c>
      <c r="H46" s="102">
        <f t="shared" si="10"/>
        <v>4524</v>
      </c>
      <c r="I46" s="125">
        <f t="shared" si="11"/>
        <v>1322</v>
      </c>
      <c r="J46" s="109">
        <v>424</v>
      </c>
      <c r="K46" s="105">
        <v>255</v>
      </c>
      <c r="L46" s="105">
        <v>32</v>
      </c>
      <c r="M46" s="128">
        <v>18</v>
      </c>
      <c r="N46" s="105">
        <v>0</v>
      </c>
      <c r="O46" s="128">
        <v>0</v>
      </c>
      <c r="P46" s="105">
        <v>392</v>
      </c>
      <c r="Q46" s="129">
        <v>237</v>
      </c>
      <c r="R46" s="307">
        <f t="shared" si="4"/>
        <v>4355</v>
      </c>
      <c r="S46" s="102">
        <f t="shared" si="16"/>
        <v>1120</v>
      </c>
      <c r="T46" s="102">
        <f t="shared" si="17"/>
        <v>153</v>
      </c>
      <c r="U46" s="125">
        <f t="shared" si="18"/>
        <v>20</v>
      </c>
      <c r="V46" s="102">
        <f t="shared" ref="V46:V58" si="21">AD46+AL46+AT46+BJ46</f>
        <v>70</v>
      </c>
      <c r="W46" s="125">
        <f t="shared" si="20"/>
        <v>15</v>
      </c>
      <c r="X46" s="102">
        <f t="shared" si="12"/>
        <v>4132</v>
      </c>
      <c r="Y46" s="125">
        <f t="shared" si="19"/>
        <v>1085</v>
      </c>
      <c r="Z46" s="109">
        <v>2552</v>
      </c>
      <c r="AA46" s="105">
        <v>888</v>
      </c>
      <c r="AB46" s="105">
        <v>81</v>
      </c>
      <c r="AC46" s="128">
        <v>13</v>
      </c>
      <c r="AD46" s="105">
        <v>58</v>
      </c>
      <c r="AE46" s="128">
        <v>15</v>
      </c>
      <c r="AF46" s="105">
        <v>2413</v>
      </c>
      <c r="AG46" s="128">
        <v>860</v>
      </c>
      <c r="AH46" s="109">
        <v>1311</v>
      </c>
      <c r="AI46" s="105">
        <v>162</v>
      </c>
      <c r="AJ46" s="105">
        <v>49</v>
      </c>
      <c r="AK46" s="105">
        <v>7</v>
      </c>
      <c r="AL46" s="105">
        <v>9</v>
      </c>
      <c r="AM46" s="128">
        <v>0</v>
      </c>
      <c r="AN46" s="105">
        <v>1253</v>
      </c>
      <c r="AO46" s="128">
        <v>155</v>
      </c>
      <c r="AP46" s="109">
        <v>21</v>
      </c>
      <c r="AQ46" s="105">
        <v>2</v>
      </c>
      <c r="AR46" s="105">
        <v>5</v>
      </c>
      <c r="AS46" s="105">
        <v>0</v>
      </c>
      <c r="AT46" s="105">
        <v>2</v>
      </c>
      <c r="AU46" s="128">
        <v>0</v>
      </c>
      <c r="AV46" s="105">
        <v>14</v>
      </c>
      <c r="AW46" s="128">
        <v>2</v>
      </c>
      <c r="AX46" s="109">
        <v>0</v>
      </c>
      <c r="AY46" s="105">
        <v>0</v>
      </c>
      <c r="AZ46" s="105">
        <v>0</v>
      </c>
      <c r="BA46" s="105">
        <v>0</v>
      </c>
      <c r="BB46" s="105">
        <v>0</v>
      </c>
      <c r="BC46" s="128">
        <v>0</v>
      </c>
      <c r="BD46" s="105">
        <v>0</v>
      </c>
      <c r="BE46" s="128">
        <v>0</v>
      </c>
      <c r="BF46" s="109">
        <v>471</v>
      </c>
      <c r="BG46" s="105">
        <v>68</v>
      </c>
      <c r="BH46" s="105">
        <v>18</v>
      </c>
      <c r="BI46" s="128">
        <v>0</v>
      </c>
      <c r="BJ46" s="105">
        <v>1</v>
      </c>
      <c r="BK46" s="128">
        <v>0</v>
      </c>
      <c r="BL46" s="105">
        <v>452</v>
      </c>
      <c r="BM46" s="129">
        <v>68</v>
      </c>
    </row>
    <row r="47" spans="1:65" x14ac:dyDescent="0.25">
      <c r="A47" s="145" t="s">
        <v>30</v>
      </c>
      <c r="B47" s="108">
        <f t="shared" si="3"/>
        <v>7826</v>
      </c>
      <c r="C47" s="102">
        <f t="shared" si="13"/>
        <v>2611</v>
      </c>
      <c r="D47" s="102">
        <f t="shared" si="14"/>
        <v>211</v>
      </c>
      <c r="E47" s="125">
        <f t="shared" si="15"/>
        <v>43</v>
      </c>
      <c r="F47" s="102">
        <f t="shared" si="8"/>
        <v>199</v>
      </c>
      <c r="G47" s="125">
        <f t="shared" si="9"/>
        <v>17</v>
      </c>
      <c r="H47" s="102">
        <f t="shared" si="10"/>
        <v>7416</v>
      </c>
      <c r="I47" s="125">
        <f t="shared" si="11"/>
        <v>2551</v>
      </c>
      <c r="J47" s="109">
        <v>1781</v>
      </c>
      <c r="K47" s="105">
        <v>878</v>
      </c>
      <c r="L47" s="105">
        <v>37</v>
      </c>
      <c r="M47" s="128">
        <v>21</v>
      </c>
      <c r="N47" s="105">
        <v>2</v>
      </c>
      <c r="O47" s="128">
        <v>0</v>
      </c>
      <c r="P47" s="105">
        <v>1742</v>
      </c>
      <c r="Q47" s="129">
        <v>857</v>
      </c>
      <c r="R47" s="307">
        <f t="shared" si="4"/>
        <v>6045</v>
      </c>
      <c r="S47" s="102">
        <f t="shared" si="16"/>
        <v>1733</v>
      </c>
      <c r="T47" s="102">
        <f t="shared" si="17"/>
        <v>174</v>
      </c>
      <c r="U47" s="125">
        <f t="shared" si="18"/>
        <v>22</v>
      </c>
      <c r="V47" s="102">
        <f t="shared" si="21"/>
        <v>197</v>
      </c>
      <c r="W47" s="125">
        <f t="shared" si="20"/>
        <v>17</v>
      </c>
      <c r="X47" s="102">
        <f t="shared" si="12"/>
        <v>5674</v>
      </c>
      <c r="Y47" s="125">
        <f t="shared" si="19"/>
        <v>1694</v>
      </c>
      <c r="Z47" s="109">
        <v>3919</v>
      </c>
      <c r="AA47" s="105">
        <v>1462</v>
      </c>
      <c r="AB47" s="105">
        <v>101</v>
      </c>
      <c r="AC47" s="128">
        <v>19</v>
      </c>
      <c r="AD47" s="105">
        <v>179</v>
      </c>
      <c r="AE47" s="128">
        <v>16</v>
      </c>
      <c r="AF47" s="105">
        <v>3639</v>
      </c>
      <c r="AG47" s="128">
        <v>1427</v>
      </c>
      <c r="AH47" s="109">
        <v>1692</v>
      </c>
      <c r="AI47" s="105">
        <v>208</v>
      </c>
      <c r="AJ47" s="105">
        <v>57</v>
      </c>
      <c r="AK47" s="105">
        <v>3</v>
      </c>
      <c r="AL47" s="105">
        <v>13</v>
      </c>
      <c r="AM47" s="128">
        <v>1</v>
      </c>
      <c r="AN47" s="105">
        <v>1622</v>
      </c>
      <c r="AO47" s="128">
        <v>204</v>
      </c>
      <c r="AP47" s="109">
        <v>36</v>
      </c>
      <c r="AQ47" s="105">
        <v>1</v>
      </c>
      <c r="AR47" s="105">
        <v>3</v>
      </c>
      <c r="AS47" s="105">
        <v>0</v>
      </c>
      <c r="AT47" s="105">
        <v>5</v>
      </c>
      <c r="AU47" s="128">
        <v>0</v>
      </c>
      <c r="AV47" s="105">
        <v>28</v>
      </c>
      <c r="AW47" s="128">
        <v>1</v>
      </c>
      <c r="AX47" s="109">
        <v>0</v>
      </c>
      <c r="AY47" s="105">
        <v>0</v>
      </c>
      <c r="AZ47" s="105">
        <v>0</v>
      </c>
      <c r="BA47" s="105">
        <v>0</v>
      </c>
      <c r="BB47" s="105">
        <v>0</v>
      </c>
      <c r="BC47" s="128">
        <v>0</v>
      </c>
      <c r="BD47" s="105">
        <v>0</v>
      </c>
      <c r="BE47" s="128">
        <v>0</v>
      </c>
      <c r="BF47" s="109">
        <v>398</v>
      </c>
      <c r="BG47" s="105">
        <v>62</v>
      </c>
      <c r="BH47" s="105">
        <v>13</v>
      </c>
      <c r="BI47" s="128">
        <v>0</v>
      </c>
      <c r="BJ47" s="105">
        <v>0</v>
      </c>
      <c r="BK47" s="128">
        <v>0</v>
      </c>
      <c r="BL47" s="105">
        <v>385</v>
      </c>
      <c r="BM47" s="129">
        <v>62</v>
      </c>
    </row>
    <row r="48" spans="1:65" x14ac:dyDescent="0.25">
      <c r="A48" s="145" t="s">
        <v>31</v>
      </c>
      <c r="B48" s="108">
        <f t="shared" si="3"/>
        <v>14192</v>
      </c>
      <c r="C48" s="102">
        <f t="shared" si="13"/>
        <v>4879</v>
      </c>
      <c r="D48" s="102">
        <f t="shared" si="14"/>
        <v>680</v>
      </c>
      <c r="E48" s="125">
        <f t="shared" si="15"/>
        <v>200</v>
      </c>
      <c r="F48" s="102">
        <f t="shared" si="8"/>
        <v>280</v>
      </c>
      <c r="G48" s="125">
        <f t="shared" si="9"/>
        <v>45</v>
      </c>
      <c r="H48" s="102">
        <f t="shared" si="10"/>
        <v>13232</v>
      </c>
      <c r="I48" s="125">
        <f t="shared" si="11"/>
        <v>4634</v>
      </c>
      <c r="J48" s="109">
        <v>3232</v>
      </c>
      <c r="K48" s="105">
        <v>1593</v>
      </c>
      <c r="L48" s="105">
        <v>146</v>
      </c>
      <c r="M48" s="128">
        <v>62</v>
      </c>
      <c r="N48" s="105">
        <v>0</v>
      </c>
      <c r="O48" s="128">
        <v>0</v>
      </c>
      <c r="P48" s="105">
        <v>3086</v>
      </c>
      <c r="Q48" s="129">
        <v>1531</v>
      </c>
      <c r="R48" s="307">
        <f t="shared" si="4"/>
        <v>10960</v>
      </c>
      <c r="S48" s="102">
        <f t="shared" si="16"/>
        <v>3286</v>
      </c>
      <c r="T48" s="102">
        <f t="shared" si="17"/>
        <v>534</v>
      </c>
      <c r="U48" s="125">
        <f t="shared" si="18"/>
        <v>138</v>
      </c>
      <c r="V48" s="102">
        <f t="shared" si="21"/>
        <v>280</v>
      </c>
      <c r="W48" s="125">
        <f t="shared" si="20"/>
        <v>45</v>
      </c>
      <c r="X48" s="102">
        <f t="shared" si="12"/>
        <v>10146</v>
      </c>
      <c r="Y48" s="125">
        <f t="shared" si="19"/>
        <v>3103</v>
      </c>
      <c r="Z48" s="109">
        <v>7917</v>
      </c>
      <c r="AA48" s="105">
        <v>2792</v>
      </c>
      <c r="AB48" s="105">
        <v>387</v>
      </c>
      <c r="AC48" s="128">
        <v>120</v>
      </c>
      <c r="AD48" s="105">
        <v>253</v>
      </c>
      <c r="AE48" s="128">
        <v>43</v>
      </c>
      <c r="AF48" s="105">
        <v>7277</v>
      </c>
      <c r="AG48" s="128">
        <v>2629</v>
      </c>
      <c r="AH48" s="109">
        <f>AJ48+AL48+AN48</f>
        <v>1973</v>
      </c>
      <c r="AI48" s="105">
        <f>AK48+AM48+AO48</f>
        <v>282</v>
      </c>
      <c r="AJ48" s="105">
        <v>74</v>
      </c>
      <c r="AK48" s="105">
        <v>3</v>
      </c>
      <c r="AL48" s="105">
        <v>25</v>
      </c>
      <c r="AM48" s="128">
        <v>2</v>
      </c>
      <c r="AN48" s="105">
        <v>1874</v>
      </c>
      <c r="AO48" s="128">
        <v>277</v>
      </c>
      <c r="AP48" s="109">
        <v>46</v>
      </c>
      <c r="AQ48" s="105">
        <v>4</v>
      </c>
      <c r="AR48" s="105">
        <v>6</v>
      </c>
      <c r="AS48" s="105">
        <v>0</v>
      </c>
      <c r="AT48" s="105">
        <v>0</v>
      </c>
      <c r="AU48" s="128">
        <v>0</v>
      </c>
      <c r="AV48" s="105">
        <v>40</v>
      </c>
      <c r="AW48" s="128">
        <v>4</v>
      </c>
      <c r="AX48" s="109">
        <v>0</v>
      </c>
      <c r="AY48" s="105">
        <v>0</v>
      </c>
      <c r="AZ48" s="105">
        <v>0</v>
      </c>
      <c r="BA48" s="105">
        <v>0</v>
      </c>
      <c r="BB48" s="105">
        <v>0</v>
      </c>
      <c r="BC48" s="128">
        <v>0</v>
      </c>
      <c r="BD48" s="105">
        <v>0</v>
      </c>
      <c r="BE48" s="128">
        <v>0</v>
      </c>
      <c r="BF48" s="109">
        <f>BH48+BJ48+BL48</f>
        <v>1024</v>
      </c>
      <c r="BG48" s="105">
        <f>BI48+BK48+BM48</f>
        <v>208</v>
      </c>
      <c r="BH48" s="105">
        <v>67</v>
      </c>
      <c r="BI48" s="128">
        <v>15</v>
      </c>
      <c r="BJ48" s="105">
        <v>2</v>
      </c>
      <c r="BK48" s="128">
        <v>0</v>
      </c>
      <c r="BL48" s="105">
        <v>955</v>
      </c>
      <c r="BM48" s="129">
        <v>193</v>
      </c>
    </row>
    <row r="49" spans="1:65" x14ac:dyDescent="0.25">
      <c r="A49" s="141" t="s">
        <v>32</v>
      </c>
      <c r="B49" s="108">
        <f t="shared" si="3"/>
        <v>14401</v>
      </c>
      <c r="C49" s="102">
        <f t="shared" si="13"/>
        <v>5396</v>
      </c>
      <c r="D49" s="102">
        <f t="shared" si="14"/>
        <v>1849</v>
      </c>
      <c r="E49" s="125">
        <f t="shared" si="15"/>
        <v>786</v>
      </c>
      <c r="F49" s="102">
        <f t="shared" si="8"/>
        <v>300</v>
      </c>
      <c r="G49" s="125">
        <f t="shared" si="9"/>
        <v>41</v>
      </c>
      <c r="H49" s="102">
        <f t="shared" si="10"/>
        <v>12252</v>
      </c>
      <c r="I49" s="125">
        <f t="shared" si="11"/>
        <v>4569</v>
      </c>
      <c r="J49" s="109">
        <v>3141</v>
      </c>
      <c r="K49" s="105">
        <v>1785</v>
      </c>
      <c r="L49" s="105">
        <v>1200</v>
      </c>
      <c r="M49" s="128">
        <v>615</v>
      </c>
      <c r="N49" s="105">
        <v>0</v>
      </c>
      <c r="O49" s="128">
        <v>0</v>
      </c>
      <c r="P49" s="105">
        <v>1941</v>
      </c>
      <c r="Q49" s="129">
        <v>1170</v>
      </c>
      <c r="R49" s="307">
        <f t="shared" si="4"/>
        <v>11260</v>
      </c>
      <c r="S49" s="102">
        <f t="shared" si="16"/>
        <v>3611</v>
      </c>
      <c r="T49" s="102">
        <f t="shared" si="17"/>
        <v>649</v>
      </c>
      <c r="U49" s="125">
        <f t="shared" si="18"/>
        <v>171</v>
      </c>
      <c r="V49" s="102">
        <f t="shared" si="21"/>
        <v>300</v>
      </c>
      <c r="W49" s="125">
        <f t="shared" si="20"/>
        <v>41</v>
      </c>
      <c r="X49" s="102">
        <f t="shared" si="12"/>
        <v>10311</v>
      </c>
      <c r="Y49" s="125">
        <f t="shared" si="19"/>
        <v>3399</v>
      </c>
      <c r="Z49" s="109">
        <v>8008</v>
      </c>
      <c r="AA49" s="105">
        <v>3045</v>
      </c>
      <c r="AB49" s="105">
        <v>480</v>
      </c>
      <c r="AC49" s="128">
        <v>150</v>
      </c>
      <c r="AD49" s="105">
        <v>281</v>
      </c>
      <c r="AE49" s="128">
        <v>38</v>
      </c>
      <c r="AF49" s="105">
        <v>7247</v>
      </c>
      <c r="AG49" s="128">
        <v>2857</v>
      </c>
      <c r="AH49" s="109">
        <v>2047</v>
      </c>
      <c r="AI49" s="105">
        <v>319</v>
      </c>
      <c r="AJ49" s="105">
        <v>87</v>
      </c>
      <c r="AK49" s="105">
        <v>8</v>
      </c>
      <c r="AL49" s="105">
        <v>17</v>
      </c>
      <c r="AM49" s="128">
        <v>3</v>
      </c>
      <c r="AN49" s="105">
        <v>1943</v>
      </c>
      <c r="AO49" s="128">
        <v>308</v>
      </c>
      <c r="AP49" s="109">
        <v>55</v>
      </c>
      <c r="AQ49" s="105">
        <v>6</v>
      </c>
      <c r="AR49" s="105">
        <v>7</v>
      </c>
      <c r="AS49" s="105">
        <v>0</v>
      </c>
      <c r="AT49" s="105">
        <v>2</v>
      </c>
      <c r="AU49" s="128">
        <v>0</v>
      </c>
      <c r="AV49" s="105">
        <v>46</v>
      </c>
      <c r="AW49" s="128">
        <v>6</v>
      </c>
      <c r="AX49" s="109">
        <v>0</v>
      </c>
      <c r="AY49" s="105">
        <v>0</v>
      </c>
      <c r="AZ49" s="105">
        <v>0</v>
      </c>
      <c r="BA49" s="105">
        <v>0</v>
      </c>
      <c r="BB49" s="105">
        <v>0</v>
      </c>
      <c r="BC49" s="128">
        <v>0</v>
      </c>
      <c r="BD49" s="105">
        <v>0</v>
      </c>
      <c r="BE49" s="128">
        <v>0</v>
      </c>
      <c r="BF49" s="109">
        <v>1150</v>
      </c>
      <c r="BG49" s="105">
        <v>241</v>
      </c>
      <c r="BH49" s="105">
        <v>75</v>
      </c>
      <c r="BI49" s="128">
        <v>13</v>
      </c>
      <c r="BJ49" s="105">
        <v>0</v>
      </c>
      <c r="BK49" s="128">
        <v>0</v>
      </c>
      <c r="BL49" s="105">
        <v>1075</v>
      </c>
      <c r="BM49" s="129">
        <v>228</v>
      </c>
    </row>
    <row r="50" spans="1:65" x14ac:dyDescent="0.25">
      <c r="A50" s="145" t="s">
        <v>33</v>
      </c>
      <c r="B50" s="108">
        <f t="shared" si="3"/>
        <v>16234</v>
      </c>
      <c r="C50" s="102">
        <f>K50+S50</f>
        <v>5877</v>
      </c>
      <c r="D50" s="102">
        <f t="shared" si="14"/>
        <v>2419</v>
      </c>
      <c r="E50" s="125">
        <f t="shared" si="15"/>
        <v>878</v>
      </c>
      <c r="F50" s="102">
        <f t="shared" si="8"/>
        <v>321</v>
      </c>
      <c r="G50" s="125">
        <f t="shared" si="9"/>
        <v>61</v>
      </c>
      <c r="H50" s="102">
        <f t="shared" si="10"/>
        <v>13494</v>
      </c>
      <c r="I50" s="125">
        <f>Q50+Y50</f>
        <v>4938</v>
      </c>
      <c r="J50" s="109">
        <v>3182</v>
      </c>
      <c r="K50" s="105">
        <v>1728</v>
      </c>
      <c r="L50" s="105">
        <v>1251</v>
      </c>
      <c r="M50" s="128">
        <v>601</v>
      </c>
      <c r="N50" s="105">
        <v>12</v>
      </c>
      <c r="O50" s="128">
        <v>8</v>
      </c>
      <c r="P50" s="105">
        <v>1919</v>
      </c>
      <c r="Q50" s="129">
        <v>1119</v>
      </c>
      <c r="R50" s="307">
        <f t="shared" ref="R50:Y50" si="22">Z50+AH50+AP50+BF50</f>
        <v>13052</v>
      </c>
      <c r="S50" s="102">
        <f t="shared" si="22"/>
        <v>4149</v>
      </c>
      <c r="T50" s="102">
        <f t="shared" si="22"/>
        <v>1168</v>
      </c>
      <c r="U50" s="125">
        <f t="shared" si="22"/>
        <v>277</v>
      </c>
      <c r="V50" s="102">
        <f t="shared" si="22"/>
        <v>309</v>
      </c>
      <c r="W50" s="125">
        <f t="shared" si="22"/>
        <v>53</v>
      </c>
      <c r="X50" s="102">
        <f t="shared" si="22"/>
        <v>11575</v>
      </c>
      <c r="Y50" s="125">
        <f t="shared" si="22"/>
        <v>3819</v>
      </c>
      <c r="Z50" s="109">
        <v>8672</v>
      </c>
      <c r="AA50" s="105">
        <v>3420</v>
      </c>
      <c r="AB50" s="105">
        <v>565</v>
      </c>
      <c r="AC50" s="128">
        <v>203</v>
      </c>
      <c r="AD50" s="105">
        <v>285</v>
      </c>
      <c r="AE50" s="128">
        <v>52</v>
      </c>
      <c r="AF50" s="105">
        <v>7822</v>
      </c>
      <c r="AG50" s="128">
        <v>3165</v>
      </c>
      <c r="AH50" s="109">
        <f>AJ50+AL50+AN50</f>
        <v>2419</v>
      </c>
      <c r="AI50" s="105">
        <f>AK50+AM50+AO50</f>
        <v>400</v>
      </c>
      <c r="AJ50" s="105">
        <v>153</v>
      </c>
      <c r="AK50" s="105">
        <v>10</v>
      </c>
      <c r="AL50" s="105">
        <v>19</v>
      </c>
      <c r="AM50" s="128">
        <v>1</v>
      </c>
      <c r="AN50" s="105">
        <v>2247</v>
      </c>
      <c r="AO50" s="128">
        <v>389</v>
      </c>
      <c r="AP50" s="109">
        <v>114</v>
      </c>
      <c r="AQ50" s="105">
        <v>5</v>
      </c>
      <c r="AR50" s="105">
        <v>68</v>
      </c>
      <c r="AS50" s="105">
        <v>2</v>
      </c>
      <c r="AT50" s="105">
        <v>2</v>
      </c>
      <c r="AU50" s="128">
        <v>0</v>
      </c>
      <c r="AV50" s="105">
        <v>44</v>
      </c>
      <c r="AW50" s="128">
        <v>3</v>
      </c>
      <c r="AX50" s="109">
        <v>0</v>
      </c>
      <c r="AY50" s="105">
        <v>0</v>
      </c>
      <c r="AZ50" s="105">
        <v>0</v>
      </c>
      <c r="BA50" s="105">
        <v>0</v>
      </c>
      <c r="BB50" s="105">
        <v>0</v>
      </c>
      <c r="BC50" s="128">
        <v>0</v>
      </c>
      <c r="BD50" s="105">
        <v>0</v>
      </c>
      <c r="BE50" s="128">
        <v>0</v>
      </c>
      <c r="BF50" s="109">
        <f>BH50+BJ50+BL50</f>
        <v>1847</v>
      </c>
      <c r="BG50" s="105">
        <v>324</v>
      </c>
      <c r="BH50" s="105">
        <v>382</v>
      </c>
      <c r="BI50" s="128">
        <v>62</v>
      </c>
      <c r="BJ50" s="105">
        <v>3</v>
      </c>
      <c r="BK50" s="128">
        <v>0</v>
      </c>
      <c r="BL50" s="105">
        <v>1462</v>
      </c>
      <c r="BM50" s="129">
        <v>262</v>
      </c>
    </row>
    <row r="51" spans="1:65" ht="15.75" customHeight="1" x14ac:dyDescent="0.25">
      <c r="A51" s="141" t="s">
        <v>34</v>
      </c>
      <c r="B51" s="108">
        <f t="shared" si="3"/>
        <v>16105</v>
      </c>
      <c r="C51" s="102">
        <f t="shared" si="13"/>
        <v>5714</v>
      </c>
      <c r="D51" s="102">
        <f t="shared" si="14"/>
        <v>1712</v>
      </c>
      <c r="E51" s="125">
        <f t="shared" si="15"/>
        <v>476</v>
      </c>
      <c r="F51" s="102">
        <f t="shared" si="8"/>
        <v>332</v>
      </c>
      <c r="G51" s="125">
        <f t="shared" si="9"/>
        <v>69</v>
      </c>
      <c r="H51" s="102">
        <f t="shared" si="10"/>
        <v>14061</v>
      </c>
      <c r="I51" s="125">
        <f t="shared" si="11"/>
        <v>5169</v>
      </c>
      <c r="J51" s="109">
        <v>2172</v>
      </c>
      <c r="K51" s="105">
        <v>1264</v>
      </c>
      <c r="L51" s="105">
        <v>308</v>
      </c>
      <c r="M51" s="128">
        <v>175</v>
      </c>
      <c r="N51" s="105">
        <v>19</v>
      </c>
      <c r="O51" s="128">
        <v>13</v>
      </c>
      <c r="P51" s="105">
        <v>1845</v>
      </c>
      <c r="Q51" s="129">
        <v>1076</v>
      </c>
      <c r="R51" s="307">
        <f t="shared" si="4"/>
        <v>13933</v>
      </c>
      <c r="S51" s="102">
        <f t="shared" si="16"/>
        <v>4450</v>
      </c>
      <c r="T51" s="102">
        <f t="shared" si="17"/>
        <v>1404</v>
      </c>
      <c r="U51" s="125">
        <f t="shared" si="18"/>
        <v>301</v>
      </c>
      <c r="V51" s="102">
        <f t="shared" si="21"/>
        <v>313</v>
      </c>
      <c r="W51" s="125">
        <f t="shared" si="20"/>
        <v>56</v>
      </c>
      <c r="X51" s="102">
        <f t="shared" si="12"/>
        <v>12216</v>
      </c>
      <c r="Y51" s="125">
        <f>AG51+AO51+AW51+BM51</f>
        <v>4093</v>
      </c>
      <c r="Z51" s="109">
        <v>9047</v>
      </c>
      <c r="AA51" s="105">
        <v>3613</v>
      </c>
      <c r="AB51" s="105">
        <v>670</v>
      </c>
      <c r="AC51" s="128">
        <v>217</v>
      </c>
      <c r="AD51" s="105">
        <v>282</v>
      </c>
      <c r="AE51" s="128">
        <v>55</v>
      </c>
      <c r="AF51" s="105">
        <v>8095</v>
      </c>
      <c r="AG51" s="128">
        <v>3341</v>
      </c>
      <c r="AH51" s="109">
        <v>2618</v>
      </c>
      <c r="AI51" s="105">
        <v>424</v>
      </c>
      <c r="AJ51" s="105">
        <v>224</v>
      </c>
      <c r="AK51" s="105">
        <v>13</v>
      </c>
      <c r="AL51" s="105">
        <v>20</v>
      </c>
      <c r="AM51" s="128">
        <v>1</v>
      </c>
      <c r="AN51" s="105">
        <v>2374</v>
      </c>
      <c r="AO51" s="128">
        <v>410</v>
      </c>
      <c r="AP51" s="109">
        <v>135</v>
      </c>
      <c r="AQ51" s="105">
        <v>4</v>
      </c>
      <c r="AR51" s="105">
        <v>81</v>
      </c>
      <c r="AS51" s="105">
        <v>2</v>
      </c>
      <c r="AT51" s="105">
        <v>3</v>
      </c>
      <c r="AU51" s="128">
        <v>0</v>
      </c>
      <c r="AV51" s="105">
        <v>51</v>
      </c>
      <c r="AW51" s="128">
        <v>2</v>
      </c>
      <c r="AX51" s="109">
        <v>0</v>
      </c>
      <c r="AY51" s="105">
        <v>0</v>
      </c>
      <c r="AZ51" s="105">
        <v>0</v>
      </c>
      <c r="BA51" s="105">
        <v>0</v>
      </c>
      <c r="BB51" s="105">
        <v>0</v>
      </c>
      <c r="BC51" s="128">
        <v>0</v>
      </c>
      <c r="BD51" s="105">
        <v>0</v>
      </c>
      <c r="BE51" s="128">
        <v>0</v>
      </c>
      <c r="BF51" s="109">
        <v>2133</v>
      </c>
      <c r="BG51" s="105">
        <v>409</v>
      </c>
      <c r="BH51" s="105">
        <v>429</v>
      </c>
      <c r="BI51" s="128">
        <v>69</v>
      </c>
      <c r="BJ51" s="105">
        <v>8</v>
      </c>
      <c r="BK51" s="128">
        <v>0</v>
      </c>
      <c r="BL51" s="105">
        <v>1696</v>
      </c>
      <c r="BM51" s="129">
        <v>340</v>
      </c>
    </row>
    <row r="52" spans="1:65" x14ac:dyDescent="0.25">
      <c r="A52" s="145" t="s">
        <v>35</v>
      </c>
      <c r="B52" s="108">
        <f t="shared" si="3"/>
        <v>17530</v>
      </c>
      <c r="C52" s="102">
        <f t="shared" si="13"/>
        <v>6264</v>
      </c>
      <c r="D52" s="102">
        <f t="shared" si="14"/>
        <v>2050</v>
      </c>
      <c r="E52" s="125">
        <f t="shared" si="15"/>
        <v>546</v>
      </c>
      <c r="F52" s="102">
        <f t="shared" si="8"/>
        <v>275</v>
      </c>
      <c r="G52" s="125">
        <f t="shared" si="9"/>
        <v>63</v>
      </c>
      <c r="H52" s="102">
        <f t="shared" si="10"/>
        <v>15205</v>
      </c>
      <c r="I52" s="125">
        <f t="shared" si="11"/>
        <v>5655</v>
      </c>
      <c r="J52" s="109">
        <v>2206</v>
      </c>
      <c r="K52" s="105">
        <v>1323</v>
      </c>
      <c r="L52" s="105">
        <v>221</v>
      </c>
      <c r="M52" s="128">
        <v>133</v>
      </c>
      <c r="N52" s="105">
        <v>1</v>
      </c>
      <c r="O52" s="128">
        <v>1</v>
      </c>
      <c r="P52" s="105">
        <v>1984</v>
      </c>
      <c r="Q52" s="129">
        <v>1189</v>
      </c>
      <c r="R52" s="307">
        <f t="shared" si="4"/>
        <v>15324</v>
      </c>
      <c r="S52" s="102">
        <f t="shared" si="16"/>
        <v>4941</v>
      </c>
      <c r="T52" s="102">
        <f t="shared" si="17"/>
        <v>1829</v>
      </c>
      <c r="U52" s="125">
        <f t="shared" si="18"/>
        <v>413</v>
      </c>
      <c r="V52" s="102">
        <f t="shared" si="21"/>
        <v>274</v>
      </c>
      <c r="W52" s="125">
        <f t="shared" si="20"/>
        <v>62</v>
      </c>
      <c r="X52" s="102">
        <f t="shared" si="12"/>
        <v>13221</v>
      </c>
      <c r="Y52" s="125">
        <f t="shared" si="19"/>
        <v>4466</v>
      </c>
      <c r="Z52" s="109">
        <v>9838</v>
      </c>
      <c r="AA52" s="105">
        <v>3950</v>
      </c>
      <c r="AB52" s="105">
        <v>904</v>
      </c>
      <c r="AC52" s="128">
        <v>289</v>
      </c>
      <c r="AD52" s="105">
        <v>238</v>
      </c>
      <c r="AE52" s="128">
        <v>61</v>
      </c>
      <c r="AF52" s="105">
        <v>8696</v>
      </c>
      <c r="AG52" s="128">
        <v>3600</v>
      </c>
      <c r="AH52" s="109">
        <v>2836</v>
      </c>
      <c r="AI52" s="105">
        <v>465</v>
      </c>
      <c r="AJ52" s="105">
        <v>329</v>
      </c>
      <c r="AK52" s="105">
        <v>27</v>
      </c>
      <c r="AL52" s="105">
        <v>21</v>
      </c>
      <c r="AM52" s="128">
        <v>0</v>
      </c>
      <c r="AN52" s="105">
        <v>2486</v>
      </c>
      <c r="AO52" s="128">
        <v>438</v>
      </c>
      <c r="AP52" s="109">
        <v>119</v>
      </c>
      <c r="AQ52" s="105">
        <v>5</v>
      </c>
      <c r="AR52" s="105">
        <v>57</v>
      </c>
      <c r="AS52" s="105">
        <v>0</v>
      </c>
      <c r="AT52" s="105">
        <v>3</v>
      </c>
      <c r="AU52" s="128">
        <v>0</v>
      </c>
      <c r="AV52" s="105">
        <v>59</v>
      </c>
      <c r="AW52" s="128">
        <v>5</v>
      </c>
      <c r="AX52" s="109">
        <v>0</v>
      </c>
      <c r="AY52" s="105">
        <v>0</v>
      </c>
      <c r="AZ52" s="105">
        <v>0</v>
      </c>
      <c r="BA52" s="105">
        <v>0</v>
      </c>
      <c r="BB52" s="105">
        <v>0</v>
      </c>
      <c r="BC52" s="128">
        <v>0</v>
      </c>
      <c r="BD52" s="105">
        <v>0</v>
      </c>
      <c r="BE52" s="128">
        <v>0</v>
      </c>
      <c r="BF52" s="109">
        <v>2531</v>
      </c>
      <c r="BG52" s="105">
        <v>521</v>
      </c>
      <c r="BH52" s="105">
        <v>539</v>
      </c>
      <c r="BI52" s="128">
        <v>97</v>
      </c>
      <c r="BJ52" s="105">
        <v>12</v>
      </c>
      <c r="BK52" s="128">
        <v>1</v>
      </c>
      <c r="BL52" s="105">
        <v>1980</v>
      </c>
      <c r="BM52" s="129">
        <v>423</v>
      </c>
    </row>
    <row r="53" spans="1:65" x14ac:dyDescent="0.25">
      <c r="A53" s="145" t="s">
        <v>36</v>
      </c>
      <c r="B53" s="108">
        <f t="shared" si="3"/>
        <v>19196</v>
      </c>
      <c r="C53" s="102">
        <f t="shared" si="13"/>
        <v>6845</v>
      </c>
      <c r="D53" s="102">
        <f t="shared" si="14"/>
        <v>2608</v>
      </c>
      <c r="E53" s="125">
        <f t="shared" si="15"/>
        <v>687</v>
      </c>
      <c r="F53" s="102">
        <f t="shared" si="8"/>
        <v>278</v>
      </c>
      <c r="G53" s="125">
        <f t="shared" si="9"/>
        <v>62</v>
      </c>
      <c r="H53" s="102">
        <f t="shared" si="10"/>
        <v>16310</v>
      </c>
      <c r="I53" s="125">
        <f t="shared" si="11"/>
        <v>6096</v>
      </c>
      <c r="J53" s="109">
        <v>2624</v>
      </c>
      <c r="K53" s="105">
        <v>1456</v>
      </c>
      <c r="L53" s="105">
        <v>618</v>
      </c>
      <c r="M53" s="128">
        <v>227</v>
      </c>
      <c r="N53" s="105">
        <v>3</v>
      </c>
      <c r="O53" s="128">
        <v>3</v>
      </c>
      <c r="P53" s="105">
        <v>2003</v>
      </c>
      <c r="Q53" s="129">
        <v>1226</v>
      </c>
      <c r="R53" s="307">
        <f t="shared" si="4"/>
        <v>16572</v>
      </c>
      <c r="S53" s="102">
        <f t="shared" si="16"/>
        <v>5389</v>
      </c>
      <c r="T53" s="102">
        <f t="shared" si="17"/>
        <v>1990</v>
      </c>
      <c r="U53" s="125">
        <f t="shared" si="18"/>
        <v>460</v>
      </c>
      <c r="V53" s="102">
        <f t="shared" si="21"/>
        <v>275</v>
      </c>
      <c r="W53" s="125">
        <f t="shared" si="20"/>
        <v>59</v>
      </c>
      <c r="X53" s="102">
        <f t="shared" si="12"/>
        <v>14307</v>
      </c>
      <c r="Y53" s="125">
        <f t="shared" si="19"/>
        <v>4870</v>
      </c>
      <c r="Z53" s="109">
        <v>10667</v>
      </c>
      <c r="AA53" s="105">
        <v>4290</v>
      </c>
      <c r="AB53" s="105">
        <v>1113</v>
      </c>
      <c r="AC53" s="128">
        <v>344</v>
      </c>
      <c r="AD53" s="105">
        <v>222</v>
      </c>
      <c r="AE53" s="128">
        <v>51</v>
      </c>
      <c r="AF53" s="105">
        <v>9332</v>
      </c>
      <c r="AG53" s="128">
        <v>3895</v>
      </c>
      <c r="AH53" s="109">
        <v>2927</v>
      </c>
      <c r="AI53" s="105">
        <v>536</v>
      </c>
      <c r="AJ53" s="105">
        <v>129</v>
      </c>
      <c r="AK53" s="105">
        <v>9</v>
      </c>
      <c r="AL53" s="105">
        <v>25</v>
      </c>
      <c r="AM53" s="128">
        <v>3</v>
      </c>
      <c r="AN53" s="105">
        <v>2773</v>
      </c>
      <c r="AO53" s="128">
        <v>524</v>
      </c>
      <c r="AP53" s="109">
        <v>167</v>
      </c>
      <c r="AQ53" s="105">
        <v>6</v>
      </c>
      <c r="AR53" s="105">
        <v>72</v>
      </c>
      <c r="AS53" s="105">
        <v>0</v>
      </c>
      <c r="AT53" s="105">
        <v>3</v>
      </c>
      <c r="AU53" s="128">
        <v>0</v>
      </c>
      <c r="AV53" s="105">
        <v>92</v>
      </c>
      <c r="AW53" s="128">
        <v>6</v>
      </c>
      <c r="AX53" s="109">
        <v>0</v>
      </c>
      <c r="AY53" s="105">
        <v>0</v>
      </c>
      <c r="AZ53" s="105">
        <v>0</v>
      </c>
      <c r="BA53" s="105">
        <v>0</v>
      </c>
      <c r="BB53" s="105">
        <v>0</v>
      </c>
      <c r="BC53" s="128">
        <v>0</v>
      </c>
      <c r="BD53" s="105">
        <v>0</v>
      </c>
      <c r="BE53" s="128">
        <v>0</v>
      </c>
      <c r="BF53" s="109">
        <v>2811</v>
      </c>
      <c r="BG53" s="105">
        <v>557</v>
      </c>
      <c r="BH53" s="105">
        <v>676</v>
      </c>
      <c r="BI53" s="128">
        <v>107</v>
      </c>
      <c r="BJ53" s="105">
        <v>25</v>
      </c>
      <c r="BK53" s="128">
        <v>5</v>
      </c>
      <c r="BL53" s="105">
        <v>2110</v>
      </c>
      <c r="BM53" s="129">
        <v>445</v>
      </c>
    </row>
    <row r="54" spans="1:65" x14ac:dyDescent="0.25">
      <c r="A54" s="145" t="s">
        <v>37</v>
      </c>
      <c r="B54" s="108">
        <f t="shared" si="3"/>
        <v>20887</v>
      </c>
      <c r="C54" s="102">
        <f t="shared" si="13"/>
        <v>7368</v>
      </c>
      <c r="D54" s="102">
        <f t="shared" si="14"/>
        <v>4003</v>
      </c>
      <c r="E54" s="125">
        <f t="shared" si="15"/>
        <v>943</v>
      </c>
      <c r="F54" s="102">
        <f t="shared" si="8"/>
        <v>161</v>
      </c>
      <c r="G54" s="125">
        <f t="shared" si="9"/>
        <v>46</v>
      </c>
      <c r="H54" s="102">
        <f t="shared" si="10"/>
        <v>16723</v>
      </c>
      <c r="I54" s="125">
        <f t="shared" si="11"/>
        <v>6379</v>
      </c>
      <c r="J54" s="109">
        <v>4328</v>
      </c>
      <c r="K54" s="105">
        <v>1921</v>
      </c>
      <c r="L54" s="105">
        <v>1741</v>
      </c>
      <c r="M54" s="128">
        <v>416</v>
      </c>
      <c r="N54" s="105">
        <v>0</v>
      </c>
      <c r="O54" s="128">
        <v>0</v>
      </c>
      <c r="P54" s="105">
        <v>2587</v>
      </c>
      <c r="Q54" s="129">
        <v>1505</v>
      </c>
      <c r="R54" s="307">
        <f t="shared" si="4"/>
        <v>16559</v>
      </c>
      <c r="S54" s="102">
        <f t="shared" si="16"/>
        <v>5447</v>
      </c>
      <c r="T54" s="102">
        <f t="shared" si="17"/>
        <v>2262</v>
      </c>
      <c r="U54" s="125">
        <f t="shared" si="18"/>
        <v>527</v>
      </c>
      <c r="V54" s="102">
        <f t="shared" si="21"/>
        <v>161</v>
      </c>
      <c r="W54" s="125">
        <f t="shared" si="20"/>
        <v>46</v>
      </c>
      <c r="X54" s="102">
        <f t="shared" si="12"/>
        <v>14136</v>
      </c>
      <c r="Y54" s="125">
        <f t="shared" si="19"/>
        <v>4874</v>
      </c>
      <c r="Z54" s="109">
        <v>9456</v>
      </c>
      <c r="AA54" s="105">
        <v>4061</v>
      </c>
      <c r="AB54" s="105">
        <v>1071</v>
      </c>
      <c r="AC54" s="128">
        <v>384</v>
      </c>
      <c r="AD54" s="105">
        <v>133</v>
      </c>
      <c r="AE54" s="128">
        <v>43</v>
      </c>
      <c r="AF54" s="105">
        <v>8252</v>
      </c>
      <c r="AG54" s="128">
        <v>3634</v>
      </c>
      <c r="AH54" s="109">
        <v>3249</v>
      </c>
      <c r="AI54" s="105">
        <v>623</v>
      </c>
      <c r="AJ54" s="105">
        <v>199</v>
      </c>
      <c r="AK54" s="128">
        <v>21</v>
      </c>
      <c r="AL54" s="105">
        <v>9</v>
      </c>
      <c r="AM54" s="128">
        <v>1</v>
      </c>
      <c r="AN54" s="105">
        <v>3041</v>
      </c>
      <c r="AO54" s="128">
        <v>601</v>
      </c>
      <c r="AP54" s="109">
        <v>231</v>
      </c>
      <c r="AQ54" s="105">
        <v>23</v>
      </c>
      <c r="AR54" s="105">
        <v>103</v>
      </c>
      <c r="AS54" s="105">
        <v>1</v>
      </c>
      <c r="AT54" s="105">
        <v>3</v>
      </c>
      <c r="AU54" s="128">
        <v>0</v>
      </c>
      <c r="AV54" s="105">
        <v>125</v>
      </c>
      <c r="AW54" s="128">
        <v>22</v>
      </c>
      <c r="AX54" s="109">
        <v>0</v>
      </c>
      <c r="AY54" s="105">
        <v>0</v>
      </c>
      <c r="AZ54" s="105">
        <v>0</v>
      </c>
      <c r="BA54" s="105">
        <v>0</v>
      </c>
      <c r="BB54" s="105">
        <v>0</v>
      </c>
      <c r="BC54" s="128">
        <v>0</v>
      </c>
      <c r="BD54" s="105">
        <v>0</v>
      </c>
      <c r="BE54" s="128">
        <v>0</v>
      </c>
      <c r="BF54" s="109">
        <v>3623</v>
      </c>
      <c r="BG54" s="105">
        <v>740</v>
      </c>
      <c r="BH54" s="105">
        <v>889</v>
      </c>
      <c r="BI54" s="128">
        <v>121</v>
      </c>
      <c r="BJ54" s="105">
        <v>16</v>
      </c>
      <c r="BK54" s="128">
        <v>2</v>
      </c>
      <c r="BL54" s="105">
        <v>2718</v>
      </c>
      <c r="BM54" s="129">
        <v>617</v>
      </c>
    </row>
    <row r="55" spans="1:65" x14ac:dyDescent="0.25">
      <c r="A55" s="310" t="s">
        <v>45</v>
      </c>
      <c r="B55" s="130">
        <f t="shared" si="3"/>
        <v>21004</v>
      </c>
      <c r="C55" s="131">
        <f t="shared" si="13"/>
        <v>7313</v>
      </c>
      <c r="D55" s="131">
        <f t="shared" si="14"/>
        <v>4460</v>
      </c>
      <c r="E55" s="131">
        <f t="shared" si="15"/>
        <v>1077</v>
      </c>
      <c r="F55" s="131">
        <f t="shared" si="8"/>
        <v>122</v>
      </c>
      <c r="G55" s="131">
        <f t="shared" si="9"/>
        <v>31</v>
      </c>
      <c r="H55" s="131">
        <f t="shared" si="10"/>
        <v>16422</v>
      </c>
      <c r="I55" s="131">
        <f t="shared" si="11"/>
        <v>6205</v>
      </c>
      <c r="J55" s="132">
        <v>4521</v>
      </c>
      <c r="K55" s="133">
        <v>1792</v>
      </c>
      <c r="L55" s="133">
        <v>2102</v>
      </c>
      <c r="M55" s="134">
        <v>466</v>
      </c>
      <c r="N55" s="134">
        <v>0</v>
      </c>
      <c r="O55" s="134">
        <v>0</v>
      </c>
      <c r="P55" s="133">
        <v>2419</v>
      </c>
      <c r="Q55" s="135">
        <v>1326</v>
      </c>
      <c r="R55" s="308">
        <f t="shared" si="4"/>
        <v>16483</v>
      </c>
      <c r="S55" s="131">
        <f t="shared" si="16"/>
        <v>5521</v>
      </c>
      <c r="T55" s="131">
        <f t="shared" si="17"/>
        <v>2358</v>
      </c>
      <c r="U55" s="131">
        <f t="shared" si="18"/>
        <v>611</v>
      </c>
      <c r="V55" s="131">
        <f t="shared" si="21"/>
        <v>122</v>
      </c>
      <c r="W55" s="131">
        <f t="shared" si="20"/>
        <v>31</v>
      </c>
      <c r="X55" s="131">
        <f t="shared" si="12"/>
        <v>14003</v>
      </c>
      <c r="Y55" s="131">
        <f t="shared" si="19"/>
        <v>4879</v>
      </c>
      <c r="Z55" s="132">
        <v>9322</v>
      </c>
      <c r="AA55" s="134">
        <v>4030</v>
      </c>
      <c r="AB55" s="134">
        <v>1104</v>
      </c>
      <c r="AC55" s="134">
        <v>396</v>
      </c>
      <c r="AD55" s="134">
        <v>93</v>
      </c>
      <c r="AE55" s="134">
        <v>29</v>
      </c>
      <c r="AF55" s="134">
        <v>8125</v>
      </c>
      <c r="AG55" s="134">
        <v>3605</v>
      </c>
      <c r="AH55" s="132">
        <v>3390</v>
      </c>
      <c r="AI55" s="134">
        <v>642</v>
      </c>
      <c r="AJ55" s="134">
        <v>194</v>
      </c>
      <c r="AK55" s="134">
        <v>26</v>
      </c>
      <c r="AL55" s="134">
        <v>9</v>
      </c>
      <c r="AM55" s="134">
        <v>1</v>
      </c>
      <c r="AN55" s="134">
        <v>3187</v>
      </c>
      <c r="AO55" s="134">
        <v>615</v>
      </c>
      <c r="AP55" s="132">
        <v>235</v>
      </c>
      <c r="AQ55" s="134">
        <v>15</v>
      </c>
      <c r="AR55" s="134">
        <v>106</v>
      </c>
      <c r="AS55" s="134">
        <v>2</v>
      </c>
      <c r="AT55" s="134">
        <v>3</v>
      </c>
      <c r="AU55" s="134">
        <v>0</v>
      </c>
      <c r="AV55" s="134">
        <v>126</v>
      </c>
      <c r="AW55" s="134">
        <v>13</v>
      </c>
      <c r="AX55" s="109">
        <v>0</v>
      </c>
      <c r="AY55" s="105">
        <v>0</v>
      </c>
      <c r="AZ55" s="105">
        <v>0</v>
      </c>
      <c r="BA55" s="105">
        <v>0</v>
      </c>
      <c r="BB55" s="105">
        <v>0</v>
      </c>
      <c r="BC55" s="128">
        <v>0</v>
      </c>
      <c r="BD55" s="105">
        <v>0</v>
      </c>
      <c r="BE55" s="128">
        <v>0</v>
      </c>
      <c r="BF55" s="132">
        <v>3536</v>
      </c>
      <c r="BG55" s="134">
        <v>834</v>
      </c>
      <c r="BH55" s="134">
        <v>954</v>
      </c>
      <c r="BI55" s="134">
        <v>187</v>
      </c>
      <c r="BJ55" s="134">
        <v>17</v>
      </c>
      <c r="BK55" s="134">
        <v>1</v>
      </c>
      <c r="BL55" s="134">
        <v>2565</v>
      </c>
      <c r="BM55" s="136">
        <v>646</v>
      </c>
    </row>
    <row r="56" spans="1:65" x14ac:dyDescent="0.25">
      <c r="A56" s="311">
        <v>2015</v>
      </c>
      <c r="B56" s="130">
        <f t="shared" ref="B56:I56" si="23">J56+R56</f>
        <v>20226</v>
      </c>
      <c r="C56" s="131">
        <f t="shared" si="23"/>
        <v>7731</v>
      </c>
      <c r="D56" s="131">
        <f t="shared" si="23"/>
        <v>2829</v>
      </c>
      <c r="E56" s="131">
        <f t="shared" si="23"/>
        <v>847</v>
      </c>
      <c r="F56" s="131">
        <f t="shared" si="23"/>
        <v>139</v>
      </c>
      <c r="G56" s="131">
        <f t="shared" si="23"/>
        <v>39</v>
      </c>
      <c r="H56" s="131">
        <f t="shared" si="23"/>
        <v>17258</v>
      </c>
      <c r="I56" s="131">
        <f t="shared" si="23"/>
        <v>6845</v>
      </c>
      <c r="J56" s="132">
        <v>3720</v>
      </c>
      <c r="K56" s="134">
        <v>2046</v>
      </c>
      <c r="L56" s="134">
        <v>226</v>
      </c>
      <c r="M56" s="134">
        <v>153</v>
      </c>
      <c r="N56" s="134">
        <v>0</v>
      </c>
      <c r="O56" s="134">
        <v>0</v>
      </c>
      <c r="P56" s="134">
        <v>3494</v>
      </c>
      <c r="Q56" s="136">
        <v>1893</v>
      </c>
      <c r="R56" s="308">
        <f t="shared" ref="R56:Y57" si="24">Z56+AH56+AP56+BF56</f>
        <v>16506</v>
      </c>
      <c r="S56" s="131">
        <f t="shared" si="24"/>
        <v>5685</v>
      </c>
      <c r="T56" s="131">
        <f t="shared" si="24"/>
        <v>2603</v>
      </c>
      <c r="U56" s="131">
        <f t="shared" si="24"/>
        <v>694</v>
      </c>
      <c r="V56" s="131">
        <f t="shared" si="24"/>
        <v>139</v>
      </c>
      <c r="W56" s="131">
        <f t="shared" si="24"/>
        <v>39</v>
      </c>
      <c r="X56" s="131">
        <f t="shared" si="24"/>
        <v>13764</v>
      </c>
      <c r="Y56" s="131">
        <f t="shared" si="24"/>
        <v>4952</v>
      </c>
      <c r="Z56" s="132">
        <v>9289</v>
      </c>
      <c r="AA56" s="134">
        <v>4022</v>
      </c>
      <c r="AB56" s="134">
        <v>1228</v>
      </c>
      <c r="AC56" s="134">
        <v>459</v>
      </c>
      <c r="AD56" s="134">
        <v>101</v>
      </c>
      <c r="AE56" s="134">
        <v>34</v>
      </c>
      <c r="AF56" s="134">
        <v>7960</v>
      </c>
      <c r="AG56" s="134">
        <v>3529</v>
      </c>
      <c r="AH56" s="132">
        <v>2197</v>
      </c>
      <c r="AI56" s="134">
        <v>579</v>
      </c>
      <c r="AJ56" s="134">
        <v>257</v>
      </c>
      <c r="AK56" s="134">
        <v>39</v>
      </c>
      <c r="AL56" s="134">
        <v>11</v>
      </c>
      <c r="AM56" s="134">
        <v>1</v>
      </c>
      <c r="AN56" s="134">
        <v>1929</v>
      </c>
      <c r="AO56" s="134">
        <v>539</v>
      </c>
      <c r="AP56" s="132">
        <v>326</v>
      </c>
      <c r="AQ56" s="134">
        <v>19</v>
      </c>
      <c r="AR56" s="134">
        <v>168</v>
      </c>
      <c r="AS56" s="134">
        <v>3</v>
      </c>
      <c r="AT56" s="134">
        <v>4</v>
      </c>
      <c r="AU56" s="134">
        <v>0</v>
      </c>
      <c r="AV56" s="134">
        <v>154</v>
      </c>
      <c r="AW56" s="134">
        <v>16</v>
      </c>
      <c r="AX56" s="109">
        <v>0</v>
      </c>
      <c r="AY56" s="105">
        <v>0</v>
      </c>
      <c r="AZ56" s="105">
        <v>0</v>
      </c>
      <c r="BA56" s="105">
        <v>0</v>
      </c>
      <c r="BB56" s="105">
        <v>0</v>
      </c>
      <c r="BC56" s="128">
        <v>0</v>
      </c>
      <c r="BD56" s="105">
        <v>0</v>
      </c>
      <c r="BE56" s="128">
        <v>0</v>
      </c>
      <c r="BF56" s="132">
        <v>4694</v>
      </c>
      <c r="BG56" s="134">
        <v>1065</v>
      </c>
      <c r="BH56" s="134">
        <v>950</v>
      </c>
      <c r="BI56" s="134">
        <v>193</v>
      </c>
      <c r="BJ56" s="134">
        <v>23</v>
      </c>
      <c r="BK56" s="134">
        <v>4</v>
      </c>
      <c r="BL56" s="134">
        <v>3721</v>
      </c>
      <c r="BM56" s="136">
        <v>868</v>
      </c>
    </row>
    <row r="57" spans="1:65" x14ac:dyDescent="0.25">
      <c r="A57" s="271">
        <v>2016</v>
      </c>
      <c r="B57" s="130">
        <f t="shared" ref="B57:I57" si="25">J57+R57</f>
        <v>19758</v>
      </c>
      <c r="C57" s="131">
        <f t="shared" si="25"/>
        <v>7648</v>
      </c>
      <c r="D57" s="131">
        <f t="shared" si="25"/>
        <v>3232</v>
      </c>
      <c r="E57" s="131">
        <f t="shared" si="25"/>
        <v>980</v>
      </c>
      <c r="F57" s="131">
        <f t="shared" si="25"/>
        <v>146</v>
      </c>
      <c r="G57" s="131">
        <f t="shared" si="25"/>
        <v>35</v>
      </c>
      <c r="H57" s="131">
        <f t="shared" si="25"/>
        <v>16380</v>
      </c>
      <c r="I57" s="131">
        <f t="shared" si="25"/>
        <v>6633</v>
      </c>
      <c r="J57" s="132">
        <v>3742</v>
      </c>
      <c r="K57" s="134">
        <v>2120</v>
      </c>
      <c r="L57" s="134">
        <v>437</v>
      </c>
      <c r="M57" s="134">
        <v>262</v>
      </c>
      <c r="N57" s="134">
        <v>3</v>
      </c>
      <c r="O57" s="134">
        <v>3</v>
      </c>
      <c r="P57" s="134">
        <v>3302</v>
      </c>
      <c r="Q57" s="136">
        <v>1855</v>
      </c>
      <c r="R57" s="308">
        <f t="shared" si="24"/>
        <v>16016</v>
      </c>
      <c r="S57" s="131">
        <f t="shared" si="24"/>
        <v>5528</v>
      </c>
      <c r="T57" s="131">
        <f t="shared" si="24"/>
        <v>2795</v>
      </c>
      <c r="U57" s="131">
        <f t="shared" si="24"/>
        <v>718</v>
      </c>
      <c r="V57" s="131">
        <f t="shared" si="24"/>
        <v>143</v>
      </c>
      <c r="W57" s="131">
        <f t="shared" si="24"/>
        <v>32</v>
      </c>
      <c r="X57" s="131">
        <f t="shared" si="24"/>
        <v>13078</v>
      </c>
      <c r="Y57" s="131">
        <f t="shared" si="24"/>
        <v>4778</v>
      </c>
      <c r="Z57" s="132">
        <v>8303</v>
      </c>
      <c r="AA57" s="134">
        <v>3720</v>
      </c>
      <c r="AB57" s="134">
        <v>1211</v>
      </c>
      <c r="AC57" s="134">
        <v>471</v>
      </c>
      <c r="AD57" s="134">
        <v>102</v>
      </c>
      <c r="AE57" s="134">
        <v>27</v>
      </c>
      <c r="AF57" s="134">
        <v>6990</v>
      </c>
      <c r="AG57" s="134">
        <v>3222</v>
      </c>
      <c r="AH57" s="132">
        <v>2287</v>
      </c>
      <c r="AI57" s="134">
        <v>600</v>
      </c>
      <c r="AJ57" s="134">
        <v>284</v>
      </c>
      <c r="AK57" s="134">
        <v>38</v>
      </c>
      <c r="AL57" s="134">
        <v>13</v>
      </c>
      <c r="AM57" s="134">
        <v>2</v>
      </c>
      <c r="AN57" s="134">
        <v>1990</v>
      </c>
      <c r="AO57" s="134">
        <v>560</v>
      </c>
      <c r="AP57" s="132">
        <v>516</v>
      </c>
      <c r="AQ57" s="134">
        <v>33</v>
      </c>
      <c r="AR57" s="134">
        <v>298</v>
      </c>
      <c r="AS57" s="134">
        <v>8</v>
      </c>
      <c r="AT57" s="134">
        <v>3</v>
      </c>
      <c r="AU57" s="134">
        <v>0</v>
      </c>
      <c r="AV57" s="134">
        <v>215</v>
      </c>
      <c r="AW57" s="134">
        <v>25</v>
      </c>
      <c r="AX57" s="109">
        <v>0</v>
      </c>
      <c r="AY57" s="105">
        <v>0</v>
      </c>
      <c r="AZ57" s="105">
        <v>0</v>
      </c>
      <c r="BA57" s="105">
        <v>0</v>
      </c>
      <c r="BB57" s="105">
        <v>0</v>
      </c>
      <c r="BC57" s="128">
        <v>0</v>
      </c>
      <c r="BD57" s="105">
        <v>0</v>
      </c>
      <c r="BE57" s="128">
        <v>0</v>
      </c>
      <c r="BF57" s="132">
        <v>4910</v>
      </c>
      <c r="BG57" s="134">
        <v>1175</v>
      </c>
      <c r="BH57" s="134">
        <v>1002</v>
      </c>
      <c r="BI57" s="134">
        <v>201</v>
      </c>
      <c r="BJ57" s="134">
        <v>25</v>
      </c>
      <c r="BK57" s="134">
        <v>3</v>
      </c>
      <c r="BL57" s="134">
        <v>3883</v>
      </c>
      <c r="BM57" s="136">
        <v>971</v>
      </c>
    </row>
    <row r="58" spans="1:65" x14ac:dyDescent="0.25">
      <c r="A58" s="271">
        <v>2017</v>
      </c>
      <c r="B58" s="130">
        <f t="shared" si="3"/>
        <v>23599</v>
      </c>
      <c r="C58" s="131">
        <f t="shared" si="13"/>
        <v>9192</v>
      </c>
      <c r="D58" s="131">
        <f t="shared" si="14"/>
        <v>5703</v>
      </c>
      <c r="E58" s="131">
        <f t="shared" si="15"/>
        <v>1697</v>
      </c>
      <c r="F58" s="131">
        <f t="shared" si="8"/>
        <v>128</v>
      </c>
      <c r="G58" s="131">
        <f t="shared" si="9"/>
        <v>40</v>
      </c>
      <c r="H58" s="131">
        <f t="shared" si="10"/>
        <v>17768</v>
      </c>
      <c r="I58" s="131">
        <f t="shared" si="11"/>
        <v>7455</v>
      </c>
      <c r="J58" s="132">
        <v>7600</v>
      </c>
      <c r="K58" s="134">
        <v>3462</v>
      </c>
      <c r="L58" s="134">
        <v>3046</v>
      </c>
      <c r="M58" s="134">
        <v>957</v>
      </c>
      <c r="N58" s="134">
        <v>2</v>
      </c>
      <c r="O58" s="134">
        <v>2</v>
      </c>
      <c r="P58" s="134">
        <v>4552</v>
      </c>
      <c r="Q58" s="136">
        <v>2503</v>
      </c>
      <c r="R58" s="308">
        <f t="shared" si="4"/>
        <v>15999</v>
      </c>
      <c r="S58" s="131">
        <f t="shared" si="16"/>
        <v>5730</v>
      </c>
      <c r="T58" s="131">
        <f t="shared" si="17"/>
        <v>2657</v>
      </c>
      <c r="U58" s="131">
        <f>AC58+AK58+AS58+BI58</f>
        <v>740</v>
      </c>
      <c r="V58" s="131">
        <f t="shared" si="21"/>
        <v>126</v>
      </c>
      <c r="W58" s="131">
        <f t="shared" si="20"/>
        <v>38</v>
      </c>
      <c r="X58" s="131">
        <f t="shared" si="12"/>
        <v>13216</v>
      </c>
      <c r="Y58" s="131">
        <f t="shared" si="19"/>
        <v>4952</v>
      </c>
      <c r="Z58" s="132">
        <v>8318</v>
      </c>
      <c r="AA58" s="134">
        <v>3800</v>
      </c>
      <c r="AB58" s="134">
        <v>1241</v>
      </c>
      <c r="AC58" s="134">
        <v>510</v>
      </c>
      <c r="AD58" s="134">
        <v>86</v>
      </c>
      <c r="AE58" s="134">
        <v>30</v>
      </c>
      <c r="AF58" s="134">
        <v>6991</v>
      </c>
      <c r="AG58" s="134">
        <v>3260</v>
      </c>
      <c r="AH58" s="132">
        <v>2181</v>
      </c>
      <c r="AI58" s="134">
        <v>599</v>
      </c>
      <c r="AJ58" s="134">
        <v>248</v>
      </c>
      <c r="AK58" s="134">
        <v>37</v>
      </c>
      <c r="AL58" s="134">
        <v>8</v>
      </c>
      <c r="AM58" s="134">
        <v>0</v>
      </c>
      <c r="AN58" s="134">
        <v>1925</v>
      </c>
      <c r="AO58" s="134">
        <v>562</v>
      </c>
      <c r="AP58" s="132">
        <v>477</v>
      </c>
      <c r="AQ58" s="134">
        <v>35</v>
      </c>
      <c r="AR58" s="134">
        <v>254</v>
      </c>
      <c r="AS58" s="134">
        <v>8</v>
      </c>
      <c r="AT58" s="134">
        <v>2</v>
      </c>
      <c r="AU58" s="134">
        <v>0</v>
      </c>
      <c r="AV58" s="134">
        <v>221</v>
      </c>
      <c r="AW58" s="134">
        <v>27</v>
      </c>
      <c r="AX58" s="109">
        <v>0</v>
      </c>
      <c r="AY58" s="105">
        <v>0</v>
      </c>
      <c r="AZ58" s="105">
        <v>0</v>
      </c>
      <c r="BA58" s="105">
        <v>0</v>
      </c>
      <c r="BB58" s="105">
        <v>0</v>
      </c>
      <c r="BC58" s="128">
        <v>0</v>
      </c>
      <c r="BD58" s="105">
        <v>0</v>
      </c>
      <c r="BE58" s="128">
        <v>0</v>
      </c>
      <c r="BF58" s="132">
        <v>5023</v>
      </c>
      <c r="BG58" s="134">
        <v>1296</v>
      </c>
      <c r="BH58" s="134">
        <v>914</v>
      </c>
      <c r="BI58" s="134">
        <v>185</v>
      </c>
      <c r="BJ58" s="134">
        <v>30</v>
      </c>
      <c r="BK58" s="134">
        <v>8</v>
      </c>
      <c r="BL58" s="134">
        <v>4079</v>
      </c>
      <c r="BM58" s="136">
        <v>1103</v>
      </c>
    </row>
    <row r="59" spans="1:65" x14ac:dyDescent="0.25">
      <c r="A59" s="271">
        <v>2018</v>
      </c>
      <c r="B59" s="130">
        <f t="shared" ref="B59" si="26">J59+R59</f>
        <v>23708</v>
      </c>
      <c r="C59" s="131">
        <f t="shared" ref="C59" si="27">K59+S59</f>
        <v>9454</v>
      </c>
      <c r="D59" s="131">
        <f t="shared" ref="D59" si="28">L59+T59</f>
        <v>5671</v>
      </c>
      <c r="E59" s="131">
        <f t="shared" ref="E59" si="29">M59+U59</f>
        <v>1676</v>
      </c>
      <c r="F59" s="131">
        <f t="shared" ref="F59" si="30">N59+V59</f>
        <v>151</v>
      </c>
      <c r="G59" s="131">
        <f t="shared" ref="G59" si="31">O59+W59</f>
        <v>43</v>
      </c>
      <c r="H59" s="131">
        <f t="shared" ref="H59" si="32">P59+X59</f>
        <v>17886</v>
      </c>
      <c r="I59" s="131">
        <f t="shared" ref="I59" si="33">Q59+Y59</f>
        <v>7735</v>
      </c>
      <c r="J59" s="132">
        <v>7715</v>
      </c>
      <c r="K59" s="134">
        <v>3542</v>
      </c>
      <c r="L59" s="134">
        <v>2985</v>
      </c>
      <c r="M59" s="134">
        <v>908</v>
      </c>
      <c r="N59" s="134">
        <v>0</v>
      </c>
      <c r="O59" s="134">
        <v>0</v>
      </c>
      <c r="P59" s="134">
        <v>4730</v>
      </c>
      <c r="Q59" s="136">
        <v>2634</v>
      </c>
      <c r="R59" s="308">
        <f t="shared" ref="R59" si="34">Z59+AH59+AP59+BF59</f>
        <v>15993</v>
      </c>
      <c r="S59" s="131">
        <f t="shared" ref="S59" si="35">AA59+AI59+AQ59+BG59</f>
        <v>5912</v>
      </c>
      <c r="T59" s="131">
        <f t="shared" ref="T59" si="36">AB59+AJ59+AR59+BH59</f>
        <v>2686</v>
      </c>
      <c r="U59" s="131">
        <f>AC59+AK59+AS59+BI59</f>
        <v>768</v>
      </c>
      <c r="V59" s="131">
        <f t="shared" ref="V59" si="37">AD59+AL59+AT59+BJ59</f>
        <v>151</v>
      </c>
      <c r="W59" s="131">
        <f t="shared" ref="W59" si="38">AE59+AM59+AU59+BK59</f>
        <v>43</v>
      </c>
      <c r="X59" s="131">
        <f t="shared" ref="X59" si="39">AF59+AN59+AV59+BL59</f>
        <v>13156</v>
      </c>
      <c r="Y59" s="131">
        <f t="shared" ref="Y59" si="40">AG59+AO59+AW59+BM59</f>
        <v>5101</v>
      </c>
      <c r="Z59" s="132">
        <v>8187</v>
      </c>
      <c r="AA59" s="134">
        <v>3861</v>
      </c>
      <c r="AB59" s="134">
        <v>1194</v>
      </c>
      <c r="AC59" s="134">
        <v>514</v>
      </c>
      <c r="AD59" s="134">
        <v>111</v>
      </c>
      <c r="AE59" s="134">
        <v>34</v>
      </c>
      <c r="AF59" s="134">
        <v>6882</v>
      </c>
      <c r="AG59" s="134">
        <v>3313</v>
      </c>
      <c r="AH59" s="132">
        <v>2258</v>
      </c>
      <c r="AI59" s="134">
        <v>661</v>
      </c>
      <c r="AJ59" s="134">
        <v>285</v>
      </c>
      <c r="AK59" s="134">
        <v>52</v>
      </c>
      <c r="AL59" s="134">
        <v>19</v>
      </c>
      <c r="AM59" s="134">
        <v>3</v>
      </c>
      <c r="AN59" s="134">
        <v>1954</v>
      </c>
      <c r="AO59" s="134">
        <v>606</v>
      </c>
      <c r="AP59" s="132">
        <v>546</v>
      </c>
      <c r="AQ59" s="134">
        <v>35</v>
      </c>
      <c r="AR59" s="134">
        <v>306</v>
      </c>
      <c r="AS59" s="134">
        <v>9</v>
      </c>
      <c r="AT59" s="134">
        <v>5</v>
      </c>
      <c r="AU59" s="134">
        <v>1</v>
      </c>
      <c r="AV59" s="134">
        <v>235</v>
      </c>
      <c r="AW59" s="134">
        <v>25</v>
      </c>
      <c r="AX59" s="109">
        <v>0</v>
      </c>
      <c r="AY59" s="105">
        <v>0</v>
      </c>
      <c r="AZ59" s="105">
        <v>0</v>
      </c>
      <c r="BA59" s="105">
        <v>0</v>
      </c>
      <c r="BB59" s="105">
        <v>0</v>
      </c>
      <c r="BC59" s="128">
        <v>0</v>
      </c>
      <c r="BD59" s="105">
        <v>0</v>
      </c>
      <c r="BE59" s="128">
        <v>0</v>
      </c>
      <c r="BF59" s="132">
        <v>5002</v>
      </c>
      <c r="BG59" s="134">
        <v>1355</v>
      </c>
      <c r="BH59" s="134">
        <v>901</v>
      </c>
      <c r="BI59" s="134">
        <v>193</v>
      </c>
      <c r="BJ59" s="134">
        <v>16</v>
      </c>
      <c r="BK59" s="134">
        <v>5</v>
      </c>
      <c r="BL59" s="134">
        <v>4085</v>
      </c>
      <c r="BM59" s="136">
        <v>1157</v>
      </c>
    </row>
    <row r="60" spans="1:65" x14ac:dyDescent="0.25">
      <c r="A60" s="271">
        <v>2019</v>
      </c>
      <c r="B60" s="130">
        <f t="shared" ref="B60" si="41">J60+R60</f>
        <v>22454</v>
      </c>
      <c r="C60" s="131">
        <f t="shared" ref="C60" si="42">K60+S60</f>
        <v>9268</v>
      </c>
      <c r="D60" s="131">
        <f t="shared" ref="D60" si="43">L60+T60</f>
        <v>5620</v>
      </c>
      <c r="E60" s="131">
        <f t="shared" ref="E60" si="44">M60+U60</f>
        <v>1643</v>
      </c>
      <c r="F60" s="131">
        <f t="shared" ref="F60" si="45">N60+V60</f>
        <v>154</v>
      </c>
      <c r="G60" s="131">
        <f t="shared" ref="G60" si="46">O60+W60</f>
        <v>40</v>
      </c>
      <c r="H60" s="131">
        <f t="shared" ref="H60" si="47">P60+X60</f>
        <v>16680</v>
      </c>
      <c r="I60" s="131">
        <f t="shared" ref="I60" si="48">Q60+Y60</f>
        <v>7585</v>
      </c>
      <c r="J60" s="132">
        <v>7557</v>
      </c>
      <c r="K60" s="134">
        <v>3584</v>
      </c>
      <c r="L60" s="134">
        <v>2957</v>
      </c>
      <c r="M60" s="134">
        <v>862</v>
      </c>
      <c r="N60" s="134">
        <v>0</v>
      </c>
      <c r="O60" s="134">
        <v>0</v>
      </c>
      <c r="P60" s="134">
        <v>4600</v>
      </c>
      <c r="Q60" s="136">
        <v>2722</v>
      </c>
      <c r="R60" s="308">
        <f t="shared" ref="R60" si="49">Z60+AH60+AP60+BF60</f>
        <v>14897</v>
      </c>
      <c r="S60" s="131">
        <f t="shared" ref="S60" si="50">AA60+AI60+AQ60+BG60</f>
        <v>5684</v>
      </c>
      <c r="T60" s="131">
        <f t="shared" ref="T60" si="51">AB60+AJ60+AR60+BH60</f>
        <v>2663</v>
      </c>
      <c r="U60" s="131">
        <f>AC60+AK60+AS60+BI60</f>
        <v>781</v>
      </c>
      <c r="V60" s="131">
        <f t="shared" ref="V60" si="52">AD60+AL60+AT60+BJ60</f>
        <v>154</v>
      </c>
      <c r="W60" s="131">
        <f t="shared" ref="W60" si="53">AE60+AM60+AU60+BK60</f>
        <v>40</v>
      </c>
      <c r="X60" s="131">
        <f t="shared" ref="X60" si="54">AF60+AN60+AV60+BL60</f>
        <v>12080</v>
      </c>
      <c r="Y60" s="131">
        <f t="shared" ref="Y60" si="55">AG60+AO60+AW60+BM60</f>
        <v>4863</v>
      </c>
      <c r="Z60" s="132">
        <v>6496</v>
      </c>
      <c r="AA60" s="134">
        <v>3160</v>
      </c>
      <c r="AB60" s="134">
        <v>1165</v>
      </c>
      <c r="AC60" s="134">
        <v>515</v>
      </c>
      <c r="AD60" s="134">
        <v>106</v>
      </c>
      <c r="AE60" s="134">
        <v>27</v>
      </c>
      <c r="AF60" s="134">
        <v>5225</v>
      </c>
      <c r="AG60" s="134">
        <v>2618</v>
      </c>
      <c r="AH60" s="132">
        <v>2653</v>
      </c>
      <c r="AI60" s="134">
        <v>893</v>
      </c>
      <c r="AJ60" s="134">
        <v>275</v>
      </c>
      <c r="AK60" s="134">
        <v>48</v>
      </c>
      <c r="AL60" s="134">
        <v>27</v>
      </c>
      <c r="AM60" s="134">
        <v>7</v>
      </c>
      <c r="AN60" s="134">
        <v>2351</v>
      </c>
      <c r="AO60" s="134">
        <v>838</v>
      </c>
      <c r="AP60" s="132">
        <v>602</v>
      </c>
      <c r="AQ60" s="134">
        <v>48</v>
      </c>
      <c r="AR60" s="134">
        <v>317</v>
      </c>
      <c r="AS60" s="134">
        <v>9</v>
      </c>
      <c r="AT60" s="134">
        <v>7</v>
      </c>
      <c r="AU60" s="134">
        <v>1</v>
      </c>
      <c r="AV60" s="134">
        <v>278</v>
      </c>
      <c r="AW60" s="134">
        <v>38</v>
      </c>
      <c r="AX60" s="109">
        <v>0</v>
      </c>
      <c r="AY60" s="105">
        <v>0</v>
      </c>
      <c r="AZ60" s="105">
        <v>0</v>
      </c>
      <c r="BA60" s="105">
        <v>0</v>
      </c>
      <c r="BB60" s="105">
        <v>0</v>
      </c>
      <c r="BC60" s="128">
        <v>0</v>
      </c>
      <c r="BD60" s="105">
        <v>0</v>
      </c>
      <c r="BE60" s="128">
        <v>0</v>
      </c>
      <c r="BF60" s="132">
        <v>5146</v>
      </c>
      <c r="BG60" s="134">
        <v>1583</v>
      </c>
      <c r="BH60" s="134">
        <v>906</v>
      </c>
      <c r="BI60" s="134">
        <v>209</v>
      </c>
      <c r="BJ60" s="134">
        <v>14</v>
      </c>
      <c r="BK60" s="134">
        <v>5</v>
      </c>
      <c r="BL60" s="134">
        <v>4226</v>
      </c>
      <c r="BM60" s="136">
        <v>1369</v>
      </c>
    </row>
    <row r="61" spans="1:65" x14ac:dyDescent="0.25">
      <c r="A61" s="271">
        <v>2020</v>
      </c>
      <c r="B61" s="130">
        <f t="shared" ref="B61" si="56">J61+R61</f>
        <v>21680</v>
      </c>
      <c r="C61" s="131">
        <f t="shared" ref="C61" si="57">K61+S61</f>
        <v>9096</v>
      </c>
      <c r="D61" s="131">
        <f t="shared" ref="D61" si="58">L61+T61</f>
        <v>5622</v>
      </c>
      <c r="E61" s="131">
        <f t="shared" ref="E61" si="59">M61+U61</f>
        <v>1671</v>
      </c>
      <c r="F61" s="131">
        <f t="shared" ref="F61" si="60">N61+V61</f>
        <v>84</v>
      </c>
      <c r="G61" s="131">
        <f t="shared" ref="G61" si="61">O61+W61</f>
        <v>25</v>
      </c>
      <c r="H61" s="131">
        <f t="shared" ref="H61" si="62">P61+X61</f>
        <v>15974</v>
      </c>
      <c r="I61" s="131">
        <f t="shared" ref="I61" si="63">Q61+Y61</f>
        <v>7400</v>
      </c>
      <c r="J61" s="132">
        <v>7363</v>
      </c>
      <c r="K61" s="134">
        <v>3480</v>
      </c>
      <c r="L61" s="134">
        <v>3124</v>
      </c>
      <c r="M61" s="134">
        <v>908</v>
      </c>
      <c r="N61" s="134">
        <v>0</v>
      </c>
      <c r="O61" s="134">
        <v>0</v>
      </c>
      <c r="P61" s="134">
        <v>4239</v>
      </c>
      <c r="Q61" s="136">
        <v>2572</v>
      </c>
      <c r="R61" s="308">
        <f t="shared" ref="R61:S63" si="64">Z61+AH61+AP61+BF61+AX61</f>
        <v>14317</v>
      </c>
      <c r="S61" s="131">
        <f t="shared" si="64"/>
        <v>5616</v>
      </c>
      <c r="T61" s="131">
        <f t="shared" ref="T61:Y61" si="65">AB61+AJ61+AR61+BH61+AZ61</f>
        <v>2498</v>
      </c>
      <c r="U61" s="131">
        <f t="shared" si="65"/>
        <v>763</v>
      </c>
      <c r="V61" s="131">
        <f t="shared" si="65"/>
        <v>84</v>
      </c>
      <c r="W61" s="131">
        <f t="shared" si="65"/>
        <v>25</v>
      </c>
      <c r="X61" s="131">
        <f t="shared" si="65"/>
        <v>11735</v>
      </c>
      <c r="Y61" s="131">
        <f t="shared" si="65"/>
        <v>4828</v>
      </c>
      <c r="Z61" s="132">
        <v>11</v>
      </c>
      <c r="AA61" s="134">
        <v>4</v>
      </c>
      <c r="AB61" s="134">
        <v>6</v>
      </c>
      <c r="AC61" s="134">
        <v>2</v>
      </c>
      <c r="AD61" s="134">
        <v>0</v>
      </c>
      <c r="AE61" s="134">
        <v>0</v>
      </c>
      <c r="AF61" s="134">
        <v>5</v>
      </c>
      <c r="AG61" s="134">
        <v>2</v>
      </c>
      <c r="AH61" s="132">
        <v>2766</v>
      </c>
      <c r="AI61" s="134">
        <v>1038</v>
      </c>
      <c r="AJ61" s="134">
        <v>190</v>
      </c>
      <c r="AK61" s="134">
        <v>44</v>
      </c>
      <c r="AL61" s="134">
        <v>15</v>
      </c>
      <c r="AM61" s="134">
        <v>3</v>
      </c>
      <c r="AN61" s="134">
        <v>2561</v>
      </c>
      <c r="AO61" s="134">
        <v>991</v>
      </c>
      <c r="AP61" s="132">
        <v>727</v>
      </c>
      <c r="AQ61" s="134">
        <v>64</v>
      </c>
      <c r="AR61" s="134">
        <v>376</v>
      </c>
      <c r="AS61" s="134">
        <v>15</v>
      </c>
      <c r="AT61" s="134">
        <v>8</v>
      </c>
      <c r="AU61" s="134">
        <v>2</v>
      </c>
      <c r="AV61" s="134">
        <v>343</v>
      </c>
      <c r="AW61" s="134">
        <v>47</v>
      </c>
      <c r="AX61" s="109">
        <v>5345</v>
      </c>
      <c r="AY61" s="105">
        <v>2755</v>
      </c>
      <c r="AZ61" s="105">
        <v>970</v>
      </c>
      <c r="BA61" s="105">
        <v>493</v>
      </c>
      <c r="BB61" s="105">
        <v>50</v>
      </c>
      <c r="BC61" s="128">
        <v>19</v>
      </c>
      <c r="BD61" s="105">
        <v>4325</v>
      </c>
      <c r="BE61" s="128">
        <v>2243</v>
      </c>
      <c r="BF61" s="132">
        <v>5468</v>
      </c>
      <c r="BG61" s="134">
        <v>1755</v>
      </c>
      <c r="BH61" s="134">
        <v>956</v>
      </c>
      <c r="BI61" s="134">
        <v>209</v>
      </c>
      <c r="BJ61" s="134">
        <v>11</v>
      </c>
      <c r="BK61" s="134">
        <v>1</v>
      </c>
      <c r="BL61" s="134">
        <v>4501</v>
      </c>
      <c r="BM61" s="136">
        <v>1545</v>
      </c>
    </row>
    <row r="62" spans="1:65" x14ac:dyDescent="0.25">
      <c r="A62" s="271">
        <v>2021</v>
      </c>
      <c r="B62" s="130">
        <f t="shared" ref="B62" si="66">J62+R62</f>
        <v>21631</v>
      </c>
      <c r="C62" s="131">
        <f t="shared" ref="C62" si="67">K62+S62</f>
        <v>9182</v>
      </c>
      <c r="D62" s="131">
        <f t="shared" ref="D62" si="68">L62+T62</f>
        <v>5490</v>
      </c>
      <c r="E62" s="131">
        <f t="shared" ref="E62" si="69">M62+U62</f>
        <v>1625</v>
      </c>
      <c r="F62" s="131">
        <f t="shared" ref="F62" si="70">N62+V62</f>
        <v>100</v>
      </c>
      <c r="G62" s="131">
        <f t="shared" ref="G62" si="71">O62+W62</f>
        <v>34</v>
      </c>
      <c r="H62" s="131">
        <f t="shared" ref="H62" si="72">P62+X62</f>
        <v>16041</v>
      </c>
      <c r="I62" s="131">
        <f t="shared" ref="I62" si="73">Q62+Y62</f>
        <v>7523</v>
      </c>
      <c r="J62" s="132">
        <v>6408</v>
      </c>
      <c r="K62" s="134">
        <v>3050</v>
      </c>
      <c r="L62" s="134">
        <v>2811</v>
      </c>
      <c r="M62" s="134">
        <v>783</v>
      </c>
      <c r="N62" s="134">
        <v>0</v>
      </c>
      <c r="O62" s="134">
        <v>0</v>
      </c>
      <c r="P62" s="134">
        <v>3597</v>
      </c>
      <c r="Q62" s="136">
        <v>2267</v>
      </c>
      <c r="R62" s="308">
        <f t="shared" si="64"/>
        <v>15223</v>
      </c>
      <c r="S62" s="131">
        <f t="shared" si="64"/>
        <v>6132</v>
      </c>
      <c r="T62" s="131">
        <f t="shared" ref="T62" si="74">AB62+AJ62+AR62+BH62+AZ62</f>
        <v>2679</v>
      </c>
      <c r="U62" s="131">
        <f t="shared" ref="U62" si="75">AC62+AK62+AS62+BI62+BA62</f>
        <v>842</v>
      </c>
      <c r="V62" s="131">
        <f t="shared" ref="V62" si="76">AD62+AL62+AT62+BJ62+BB62</f>
        <v>100</v>
      </c>
      <c r="W62" s="131">
        <f t="shared" ref="W62" si="77">AE62+AM62+AU62+BK62+BC62</f>
        <v>34</v>
      </c>
      <c r="X62" s="131">
        <f t="shared" ref="X62" si="78">AF62+AN62+AV62+BL62+BD62</f>
        <v>12444</v>
      </c>
      <c r="Y62" s="131">
        <f t="shared" ref="Y62" si="79">AG62+AO62+AW62+BM62+BE62</f>
        <v>5256</v>
      </c>
      <c r="Z62" s="132">
        <v>4</v>
      </c>
      <c r="AA62" s="134">
        <v>1</v>
      </c>
      <c r="AB62" s="134">
        <v>0</v>
      </c>
      <c r="AC62" s="134">
        <v>0</v>
      </c>
      <c r="AD62" s="134">
        <v>0</v>
      </c>
      <c r="AE62" s="134">
        <v>0</v>
      </c>
      <c r="AF62" s="134">
        <v>4</v>
      </c>
      <c r="AG62" s="134">
        <v>1</v>
      </c>
      <c r="AH62" s="132">
        <v>2935</v>
      </c>
      <c r="AI62" s="134">
        <v>1054</v>
      </c>
      <c r="AJ62" s="134">
        <v>241</v>
      </c>
      <c r="AK62" s="134">
        <v>43</v>
      </c>
      <c r="AL62" s="134">
        <v>20</v>
      </c>
      <c r="AM62" s="134">
        <v>6</v>
      </c>
      <c r="AN62" s="134">
        <v>2674</v>
      </c>
      <c r="AO62" s="134">
        <v>1005</v>
      </c>
      <c r="AP62" s="132">
        <v>718</v>
      </c>
      <c r="AQ62" s="134">
        <v>70</v>
      </c>
      <c r="AR62" s="134">
        <v>347</v>
      </c>
      <c r="AS62" s="134">
        <v>13</v>
      </c>
      <c r="AT62" s="134">
        <v>10</v>
      </c>
      <c r="AU62" s="134">
        <v>3</v>
      </c>
      <c r="AV62" s="134">
        <v>361</v>
      </c>
      <c r="AW62" s="134">
        <v>54</v>
      </c>
      <c r="AX62" s="109">
        <v>6041</v>
      </c>
      <c r="AY62" s="105">
        <v>3188</v>
      </c>
      <c r="AZ62" s="105">
        <v>1151</v>
      </c>
      <c r="BA62" s="105">
        <v>571</v>
      </c>
      <c r="BB62" s="105">
        <v>60</v>
      </c>
      <c r="BC62" s="128">
        <v>24</v>
      </c>
      <c r="BD62" s="105">
        <v>4830</v>
      </c>
      <c r="BE62" s="128">
        <v>2593</v>
      </c>
      <c r="BF62" s="132">
        <v>5525</v>
      </c>
      <c r="BG62" s="134">
        <v>1819</v>
      </c>
      <c r="BH62" s="134">
        <v>940</v>
      </c>
      <c r="BI62" s="134">
        <v>215</v>
      </c>
      <c r="BJ62" s="134">
        <v>10</v>
      </c>
      <c r="BK62" s="134">
        <v>1</v>
      </c>
      <c r="BL62" s="134">
        <v>4575</v>
      </c>
      <c r="BM62" s="136">
        <v>1603</v>
      </c>
    </row>
    <row r="63" spans="1:65" x14ac:dyDescent="0.25">
      <c r="A63" s="271">
        <v>2022</v>
      </c>
      <c r="B63" s="130">
        <f t="shared" ref="B63" si="80">J63+R63</f>
        <v>23123</v>
      </c>
      <c r="C63" s="131">
        <f t="shared" ref="C63" si="81">K63+S63</f>
        <v>9981</v>
      </c>
      <c r="D63" s="131">
        <f t="shared" ref="D63" si="82">L63+T63</f>
        <v>5717</v>
      </c>
      <c r="E63" s="131">
        <f t="shared" ref="E63" si="83">M63+U63</f>
        <v>1703</v>
      </c>
      <c r="F63" s="131">
        <f t="shared" ref="F63" si="84">N63+V63</f>
        <v>108</v>
      </c>
      <c r="G63" s="131">
        <f t="shared" ref="G63" si="85">O63+W63</f>
        <v>35</v>
      </c>
      <c r="H63" s="131">
        <f t="shared" ref="H63" si="86">P63+X63</f>
        <v>17298</v>
      </c>
      <c r="I63" s="131">
        <f t="shared" ref="I63" si="87">Q63+Y63</f>
        <v>8243</v>
      </c>
      <c r="J63" s="132">
        <v>6537</v>
      </c>
      <c r="K63" s="134">
        <v>3130</v>
      </c>
      <c r="L63" s="134">
        <v>2692</v>
      </c>
      <c r="M63" s="134">
        <v>723</v>
      </c>
      <c r="N63" s="134">
        <v>0</v>
      </c>
      <c r="O63" s="134">
        <v>0</v>
      </c>
      <c r="P63" s="134">
        <v>3845</v>
      </c>
      <c r="Q63" s="136">
        <v>2407</v>
      </c>
      <c r="R63" s="308">
        <f t="shared" si="64"/>
        <v>16586</v>
      </c>
      <c r="S63" s="131">
        <f t="shared" si="64"/>
        <v>6851</v>
      </c>
      <c r="T63" s="131">
        <f t="shared" ref="T63" si="88">AB63+AJ63+AR63+BH63+AZ63</f>
        <v>3025</v>
      </c>
      <c r="U63" s="131">
        <f t="shared" ref="U63" si="89">AC63+AK63+AS63+BI63+BA63</f>
        <v>980</v>
      </c>
      <c r="V63" s="131">
        <f t="shared" ref="V63" si="90">AD63+AL63+AT63+BJ63+BB63</f>
        <v>108</v>
      </c>
      <c r="W63" s="131">
        <f t="shared" ref="W63" si="91">AE63+AM63+AU63+BK63+BC63</f>
        <v>35</v>
      </c>
      <c r="X63" s="131">
        <f t="shared" ref="X63" si="92">AF63+AN63+AV63+BL63+BD63</f>
        <v>13453</v>
      </c>
      <c r="Y63" s="131">
        <f t="shared" ref="Y63" si="93">AG63+AO63+AW63+BM63+BE63</f>
        <v>5836</v>
      </c>
      <c r="Z63" s="132">
        <v>2</v>
      </c>
      <c r="AA63" s="134">
        <v>0</v>
      </c>
      <c r="AB63" s="134">
        <v>0</v>
      </c>
      <c r="AC63" s="134">
        <v>0</v>
      </c>
      <c r="AD63" s="134">
        <v>0</v>
      </c>
      <c r="AE63" s="134">
        <v>0</v>
      </c>
      <c r="AF63" s="134">
        <v>2</v>
      </c>
      <c r="AG63" s="134">
        <v>0</v>
      </c>
      <c r="AH63" s="132">
        <v>3132</v>
      </c>
      <c r="AI63" s="134">
        <v>1192</v>
      </c>
      <c r="AJ63" s="134">
        <v>238</v>
      </c>
      <c r="AK63" s="134">
        <v>54</v>
      </c>
      <c r="AL63" s="134">
        <v>16</v>
      </c>
      <c r="AM63" s="134">
        <v>4</v>
      </c>
      <c r="AN63" s="134">
        <v>2878</v>
      </c>
      <c r="AO63" s="134">
        <v>1134</v>
      </c>
      <c r="AP63" s="132">
        <v>850</v>
      </c>
      <c r="AQ63" s="134">
        <v>74</v>
      </c>
      <c r="AR63" s="134">
        <v>434</v>
      </c>
      <c r="AS63" s="134">
        <v>16</v>
      </c>
      <c r="AT63" s="134">
        <v>10</v>
      </c>
      <c r="AU63" s="134">
        <v>3</v>
      </c>
      <c r="AV63" s="134">
        <v>406</v>
      </c>
      <c r="AW63" s="134">
        <v>55</v>
      </c>
      <c r="AX63" s="109">
        <v>6684</v>
      </c>
      <c r="AY63" s="105">
        <v>3618</v>
      </c>
      <c r="AZ63" s="105">
        <v>1352</v>
      </c>
      <c r="BA63" s="105">
        <v>674</v>
      </c>
      <c r="BB63" s="105">
        <v>66</v>
      </c>
      <c r="BC63" s="128">
        <v>25</v>
      </c>
      <c r="BD63" s="105">
        <v>5266</v>
      </c>
      <c r="BE63" s="128">
        <v>2919</v>
      </c>
      <c r="BF63" s="132">
        <v>5918</v>
      </c>
      <c r="BG63" s="134">
        <v>1967</v>
      </c>
      <c r="BH63" s="134">
        <v>1001</v>
      </c>
      <c r="BI63" s="134">
        <v>236</v>
      </c>
      <c r="BJ63" s="134">
        <v>16</v>
      </c>
      <c r="BK63" s="134">
        <v>3</v>
      </c>
      <c r="BL63" s="134">
        <v>4901</v>
      </c>
      <c r="BM63" s="136">
        <v>1728</v>
      </c>
    </row>
    <row r="64" spans="1:65" x14ac:dyDescent="0.25">
      <c r="A64" s="271">
        <v>2023</v>
      </c>
      <c r="B64" s="130">
        <f t="shared" ref="B64" si="94">J64+R64</f>
        <v>22083</v>
      </c>
      <c r="C64" s="131">
        <f t="shared" ref="C64" si="95">K64+S64</f>
        <v>10135</v>
      </c>
      <c r="D64" s="131">
        <f t="shared" ref="D64" si="96">L64+T64</f>
        <v>3924</v>
      </c>
      <c r="E64" s="131">
        <f t="shared" ref="E64" si="97">M64+U64</f>
        <v>1421</v>
      </c>
      <c r="F64" s="131">
        <f t="shared" ref="F64" si="98">N64+V64</f>
        <v>117</v>
      </c>
      <c r="G64" s="131">
        <f t="shared" ref="G64" si="99">O64+W64</f>
        <v>41</v>
      </c>
      <c r="H64" s="131">
        <f t="shared" ref="H64" si="100">P64+X64</f>
        <v>18042</v>
      </c>
      <c r="I64" s="131">
        <f t="shared" ref="I64" si="101">Q64+Y64</f>
        <v>8673</v>
      </c>
      <c r="J64" s="132">
        <v>5167</v>
      </c>
      <c r="K64" s="134">
        <v>3052</v>
      </c>
      <c r="L64" s="134">
        <v>990</v>
      </c>
      <c r="M64" s="134">
        <v>500</v>
      </c>
      <c r="N64" s="134">
        <v>0</v>
      </c>
      <c r="O64" s="134">
        <v>0</v>
      </c>
      <c r="P64" s="134">
        <v>4177</v>
      </c>
      <c r="Q64" s="136">
        <v>2552</v>
      </c>
      <c r="R64" s="308">
        <f t="shared" ref="R64" si="102">Z64+AH64+AP64+BF64+AX64</f>
        <v>16916</v>
      </c>
      <c r="S64" s="131">
        <f t="shared" ref="S64" si="103">AA64+AI64+AQ64+BG64+AY64</f>
        <v>7083</v>
      </c>
      <c r="T64" s="131">
        <f t="shared" ref="T64" si="104">AB64+AJ64+AR64+BH64+AZ64</f>
        <v>2934</v>
      </c>
      <c r="U64" s="131">
        <f t="shared" ref="U64" si="105">AC64+AK64+AS64+BI64+BA64</f>
        <v>921</v>
      </c>
      <c r="V64" s="131">
        <f t="shared" ref="V64" si="106">AD64+AL64+AT64+BJ64+BB64</f>
        <v>117</v>
      </c>
      <c r="W64" s="131">
        <f t="shared" ref="W64" si="107">AE64+AM64+AU64+BK64+BC64</f>
        <v>41</v>
      </c>
      <c r="X64" s="131">
        <f t="shared" ref="X64" si="108">AF64+AN64+AV64+BL64+BD64</f>
        <v>13865</v>
      </c>
      <c r="Y64" s="131">
        <f t="shared" ref="Y64" si="109">AG64+AO64+AW64+BM64+BE64</f>
        <v>6121</v>
      </c>
      <c r="Z64" s="132">
        <v>0</v>
      </c>
      <c r="AA64" s="134">
        <v>0</v>
      </c>
      <c r="AB64" s="134">
        <v>0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2">
        <v>3212</v>
      </c>
      <c r="AI64" s="134">
        <v>1268</v>
      </c>
      <c r="AJ64" s="134">
        <v>215</v>
      </c>
      <c r="AK64" s="134">
        <v>40</v>
      </c>
      <c r="AL64" s="134">
        <v>14</v>
      </c>
      <c r="AM64" s="134">
        <v>5</v>
      </c>
      <c r="AN64" s="134">
        <v>2983</v>
      </c>
      <c r="AO64" s="134">
        <v>1223</v>
      </c>
      <c r="AP64" s="132">
        <v>902</v>
      </c>
      <c r="AQ64" s="134">
        <v>89</v>
      </c>
      <c r="AR64" s="134">
        <v>407</v>
      </c>
      <c r="AS64" s="134">
        <v>17</v>
      </c>
      <c r="AT64" s="134">
        <v>12</v>
      </c>
      <c r="AU64" s="134">
        <v>3</v>
      </c>
      <c r="AV64" s="134">
        <v>483</v>
      </c>
      <c r="AW64" s="134">
        <v>69</v>
      </c>
      <c r="AX64" s="109">
        <v>6205</v>
      </c>
      <c r="AY64" s="105">
        <v>3491</v>
      </c>
      <c r="AZ64" s="105">
        <v>1259</v>
      </c>
      <c r="BA64" s="105">
        <v>624</v>
      </c>
      <c r="BB64" s="105">
        <v>68</v>
      </c>
      <c r="BC64" s="128">
        <v>29</v>
      </c>
      <c r="BD64" s="105">
        <v>4878</v>
      </c>
      <c r="BE64" s="128">
        <v>2838</v>
      </c>
      <c r="BF64" s="132">
        <v>6597</v>
      </c>
      <c r="BG64" s="134">
        <v>2235</v>
      </c>
      <c r="BH64" s="134">
        <v>1053</v>
      </c>
      <c r="BI64" s="134">
        <v>240</v>
      </c>
      <c r="BJ64" s="134">
        <v>23</v>
      </c>
      <c r="BK64" s="134">
        <v>4</v>
      </c>
      <c r="BL64" s="134">
        <v>5521</v>
      </c>
      <c r="BM64" s="136">
        <v>1991</v>
      </c>
    </row>
    <row r="65" spans="1:65" x14ac:dyDescent="0.25">
      <c r="A65" s="273">
        <v>2024</v>
      </c>
      <c r="B65" s="435">
        <v>22137</v>
      </c>
      <c r="C65" s="436">
        <v>9894</v>
      </c>
      <c r="D65" s="436">
        <v>4305</v>
      </c>
      <c r="E65" s="436">
        <v>1566</v>
      </c>
      <c r="F65" s="436">
        <v>122</v>
      </c>
      <c r="G65" s="436">
        <v>45</v>
      </c>
      <c r="H65" s="436">
        <v>17710</v>
      </c>
      <c r="I65" s="436">
        <v>8283</v>
      </c>
      <c r="J65" s="437">
        <v>4263</v>
      </c>
      <c r="K65" s="438">
        <v>2488</v>
      </c>
      <c r="L65" s="438">
        <v>1021</v>
      </c>
      <c r="M65" s="438">
        <v>498</v>
      </c>
      <c r="N65" s="438">
        <v>0</v>
      </c>
      <c r="O65" s="438">
        <v>0</v>
      </c>
      <c r="P65" s="438">
        <v>3242</v>
      </c>
      <c r="Q65" s="439">
        <v>1990</v>
      </c>
      <c r="R65" s="440">
        <v>17874</v>
      </c>
      <c r="S65" s="436">
        <v>7406</v>
      </c>
      <c r="T65" s="436">
        <v>3284</v>
      </c>
      <c r="U65" s="436">
        <v>1068</v>
      </c>
      <c r="V65" s="436">
        <v>122</v>
      </c>
      <c r="W65" s="436">
        <v>45</v>
      </c>
      <c r="X65" s="436">
        <v>14468</v>
      </c>
      <c r="Y65" s="436">
        <v>6293</v>
      </c>
      <c r="Z65" s="437">
        <v>0</v>
      </c>
      <c r="AA65" s="438">
        <v>0</v>
      </c>
      <c r="AB65" s="438">
        <v>0</v>
      </c>
      <c r="AC65" s="438">
        <v>0</v>
      </c>
      <c r="AD65" s="438">
        <v>0</v>
      </c>
      <c r="AE65" s="438">
        <v>0</v>
      </c>
      <c r="AF65" s="438">
        <v>0</v>
      </c>
      <c r="AG65" s="438">
        <v>0</v>
      </c>
      <c r="AH65" s="437">
        <v>3423</v>
      </c>
      <c r="AI65" s="438">
        <v>1369</v>
      </c>
      <c r="AJ65" s="438">
        <v>247</v>
      </c>
      <c r="AK65" s="438">
        <v>50</v>
      </c>
      <c r="AL65" s="438">
        <v>18</v>
      </c>
      <c r="AM65" s="438">
        <v>5</v>
      </c>
      <c r="AN65" s="438">
        <v>3158</v>
      </c>
      <c r="AO65" s="438">
        <v>1314</v>
      </c>
      <c r="AP65" s="437">
        <v>1022</v>
      </c>
      <c r="AQ65" s="438">
        <v>99</v>
      </c>
      <c r="AR65" s="438">
        <v>444</v>
      </c>
      <c r="AS65" s="438">
        <v>22</v>
      </c>
      <c r="AT65" s="438">
        <v>15</v>
      </c>
      <c r="AU65" s="438">
        <v>3</v>
      </c>
      <c r="AV65" s="438">
        <v>563</v>
      </c>
      <c r="AW65" s="438">
        <v>74</v>
      </c>
      <c r="AX65" s="113">
        <v>6114</v>
      </c>
      <c r="AY65" s="114">
        <v>3452</v>
      </c>
      <c r="AZ65" s="114">
        <v>1361</v>
      </c>
      <c r="BA65" s="114">
        <v>662</v>
      </c>
      <c r="BB65" s="114">
        <v>73</v>
      </c>
      <c r="BC65" s="441">
        <v>36</v>
      </c>
      <c r="BD65" s="114">
        <v>4680</v>
      </c>
      <c r="BE65" s="441">
        <v>2754</v>
      </c>
      <c r="BF65" s="437">
        <v>7315</v>
      </c>
      <c r="BG65" s="438">
        <v>2486</v>
      </c>
      <c r="BH65" s="438">
        <v>1232</v>
      </c>
      <c r="BI65" s="438">
        <v>334</v>
      </c>
      <c r="BJ65" s="438">
        <v>16</v>
      </c>
      <c r="BK65" s="438">
        <v>1</v>
      </c>
      <c r="BL65" s="438">
        <v>6067</v>
      </c>
      <c r="BM65" s="439">
        <v>2151</v>
      </c>
    </row>
    <row r="66" spans="1:65" s="83" customFormat="1" ht="14.25" thickBot="1" x14ac:dyDescent="0.3">
      <c r="A66" s="274">
        <v>2025</v>
      </c>
      <c r="B66" s="313">
        <v>22294</v>
      </c>
      <c r="C66" s="299">
        <v>9957</v>
      </c>
      <c r="D66" s="299">
        <v>4372</v>
      </c>
      <c r="E66" s="299">
        <v>1550</v>
      </c>
      <c r="F66" s="299">
        <v>124</v>
      </c>
      <c r="G66" s="299">
        <v>43</v>
      </c>
      <c r="H66" s="299">
        <v>17798</v>
      </c>
      <c r="I66" s="299">
        <v>8364</v>
      </c>
      <c r="J66" s="300">
        <v>4091</v>
      </c>
      <c r="K66" s="301">
        <v>2351</v>
      </c>
      <c r="L66" s="301">
        <v>1041</v>
      </c>
      <c r="M66" s="301">
        <v>476</v>
      </c>
      <c r="N66" s="301">
        <v>0</v>
      </c>
      <c r="O66" s="301">
        <v>0</v>
      </c>
      <c r="P66" s="301">
        <v>3050</v>
      </c>
      <c r="Q66" s="305">
        <v>1875</v>
      </c>
      <c r="R66" s="309">
        <v>18203</v>
      </c>
      <c r="S66" s="299">
        <v>7606</v>
      </c>
      <c r="T66" s="299">
        <v>3331</v>
      </c>
      <c r="U66" s="299">
        <v>1074</v>
      </c>
      <c r="V66" s="299">
        <v>124</v>
      </c>
      <c r="W66" s="299">
        <v>43</v>
      </c>
      <c r="X66" s="299">
        <v>14748</v>
      </c>
      <c r="Y66" s="299">
        <v>6489</v>
      </c>
      <c r="Z66" s="300">
        <v>0</v>
      </c>
      <c r="AA66" s="301">
        <v>0</v>
      </c>
      <c r="AB66" s="301">
        <v>0</v>
      </c>
      <c r="AC66" s="301">
        <v>0</v>
      </c>
      <c r="AD66" s="301">
        <v>0</v>
      </c>
      <c r="AE66" s="301">
        <v>0</v>
      </c>
      <c r="AF66" s="301">
        <v>0</v>
      </c>
      <c r="AG66" s="301">
        <v>0</v>
      </c>
      <c r="AH66" s="300">
        <v>3476</v>
      </c>
      <c r="AI66" s="301">
        <v>1408</v>
      </c>
      <c r="AJ66" s="301">
        <v>243</v>
      </c>
      <c r="AK66" s="301">
        <v>55</v>
      </c>
      <c r="AL66" s="301">
        <v>16</v>
      </c>
      <c r="AM66" s="301">
        <v>5</v>
      </c>
      <c r="AN66" s="301">
        <v>3217</v>
      </c>
      <c r="AO66" s="301">
        <v>1348</v>
      </c>
      <c r="AP66" s="300">
        <v>1148</v>
      </c>
      <c r="AQ66" s="301">
        <v>113</v>
      </c>
      <c r="AR66" s="301">
        <v>493</v>
      </c>
      <c r="AS66" s="301">
        <v>26</v>
      </c>
      <c r="AT66" s="301">
        <v>18</v>
      </c>
      <c r="AU66" s="301">
        <v>3</v>
      </c>
      <c r="AV66" s="301">
        <v>637</v>
      </c>
      <c r="AW66" s="301">
        <v>84</v>
      </c>
      <c r="AX66" s="302">
        <v>6278</v>
      </c>
      <c r="AY66" s="303">
        <v>3614</v>
      </c>
      <c r="AZ66" s="303">
        <v>1410</v>
      </c>
      <c r="BA66" s="303">
        <v>709</v>
      </c>
      <c r="BB66" s="303">
        <v>76</v>
      </c>
      <c r="BC66" s="304">
        <v>34</v>
      </c>
      <c r="BD66" s="303">
        <v>4792</v>
      </c>
      <c r="BE66" s="304">
        <v>2871</v>
      </c>
      <c r="BF66" s="300">
        <v>7301</v>
      </c>
      <c r="BG66" s="301">
        <v>2471</v>
      </c>
      <c r="BH66" s="301">
        <v>1185</v>
      </c>
      <c r="BI66" s="301">
        <v>284</v>
      </c>
      <c r="BJ66" s="301">
        <v>14</v>
      </c>
      <c r="BK66" s="301">
        <v>1</v>
      </c>
      <c r="BL66" s="301">
        <v>6102</v>
      </c>
      <c r="BM66" s="305">
        <v>2186</v>
      </c>
    </row>
    <row r="67" spans="1:65" s="83" customFormat="1" x14ac:dyDescent="0.25">
      <c r="A67" s="258"/>
      <c r="B67" s="285"/>
      <c r="C67" s="285"/>
      <c r="D67" s="285"/>
      <c r="E67" s="285"/>
      <c r="F67" s="285"/>
      <c r="G67" s="285"/>
      <c r="H67" s="285"/>
      <c r="I67" s="285"/>
      <c r="J67" s="286"/>
      <c r="K67" s="286"/>
      <c r="L67" s="286"/>
      <c r="M67" s="286"/>
      <c r="N67" s="286"/>
      <c r="O67" s="286"/>
      <c r="P67" s="286"/>
      <c r="Q67" s="286"/>
      <c r="R67" s="285"/>
      <c r="S67" s="285"/>
      <c r="T67" s="285"/>
      <c r="U67" s="285"/>
      <c r="V67" s="285"/>
      <c r="W67" s="285"/>
      <c r="X67" s="285"/>
      <c r="Y67" s="285"/>
      <c r="Z67" s="286"/>
      <c r="AA67" s="286"/>
      <c r="AB67" s="286"/>
      <c r="AC67" s="286"/>
      <c r="AD67" s="286"/>
      <c r="AE67" s="286"/>
      <c r="AF67" s="286"/>
      <c r="AG67" s="286"/>
      <c r="AH67" s="286"/>
      <c r="AI67" s="286"/>
      <c r="AJ67" s="286"/>
      <c r="AK67" s="286"/>
      <c r="AL67" s="286"/>
      <c r="AM67" s="286"/>
      <c r="AN67" s="286"/>
      <c r="AO67" s="286"/>
      <c r="AP67" s="286"/>
      <c r="AQ67" s="286"/>
      <c r="AR67" s="286"/>
      <c r="AS67" s="286"/>
      <c r="AT67" s="286"/>
      <c r="AU67" s="286"/>
      <c r="AV67" s="286"/>
      <c r="AW67" s="286"/>
      <c r="AX67" s="287"/>
      <c r="AY67" s="287"/>
      <c r="AZ67" s="287"/>
      <c r="BA67" s="287"/>
      <c r="BB67" s="287"/>
      <c r="BC67" s="288"/>
      <c r="BD67" s="287"/>
      <c r="BE67" s="288"/>
      <c r="BF67" s="286"/>
      <c r="BG67" s="286"/>
      <c r="BH67" s="286"/>
      <c r="BI67" s="286"/>
      <c r="BJ67" s="286"/>
      <c r="BK67" s="286"/>
      <c r="BL67" s="286"/>
      <c r="BM67" s="286"/>
    </row>
    <row r="68" spans="1:65" x14ac:dyDescent="0.3">
      <c r="A68" s="6" t="s">
        <v>112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</row>
    <row r="69" spans="1:65" x14ac:dyDescent="0.3">
      <c r="A69" s="6" t="s">
        <v>122</v>
      </c>
      <c r="B69" s="94"/>
      <c r="C69" s="94"/>
      <c r="D69" s="94"/>
      <c r="E69" s="94"/>
      <c r="F69" s="94"/>
      <c r="G69" s="94"/>
      <c r="H69" s="94"/>
      <c r="I69" s="94"/>
      <c r="J69" s="6"/>
      <c r="K69" s="137"/>
      <c r="L69" s="137"/>
      <c r="M69" s="137"/>
      <c r="N69" s="6"/>
      <c r="O69" s="6"/>
      <c r="P69" s="1"/>
      <c r="Q69" s="1"/>
    </row>
    <row r="70" spans="1:65" x14ac:dyDescent="0.3">
      <c r="A70" s="6" t="s">
        <v>116</v>
      </c>
      <c r="J70" s="1"/>
      <c r="K70" s="138"/>
      <c r="L70" s="138"/>
      <c r="M70" s="138"/>
      <c r="N70" s="1"/>
      <c r="O70" s="1"/>
      <c r="P70" s="1"/>
      <c r="Q70" s="1"/>
    </row>
    <row r="71" spans="1:65" x14ac:dyDescent="0.3">
      <c r="A71" s="47" t="s">
        <v>123</v>
      </c>
      <c r="J71" s="1"/>
      <c r="K71" s="138"/>
      <c r="L71" s="138"/>
      <c r="M71" s="138"/>
      <c r="N71" s="1"/>
      <c r="O71" s="1"/>
      <c r="P71" s="6"/>
      <c r="Q71" s="1"/>
    </row>
    <row r="72" spans="1:65" x14ac:dyDescent="0.3">
      <c r="A72" s="45" t="s">
        <v>117</v>
      </c>
    </row>
    <row r="73" spans="1:65" x14ac:dyDescent="0.3">
      <c r="A73" s="45" t="s">
        <v>103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65" x14ac:dyDescent="0.3">
      <c r="A74" s="48" t="s">
        <v>110</v>
      </c>
    </row>
    <row r="75" spans="1:65" x14ac:dyDescent="0.3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</sheetData>
  <mergeCells count="43">
    <mergeCell ref="BF4:BG4"/>
    <mergeCell ref="BH4:BI4"/>
    <mergeCell ref="BJ4:BK4"/>
    <mergeCell ref="BL4:BM4"/>
    <mergeCell ref="AL4:AM4"/>
    <mergeCell ref="AN4:AO4"/>
    <mergeCell ref="AP4:AQ4"/>
    <mergeCell ref="AR4:AS4"/>
    <mergeCell ref="AT4:AU4"/>
    <mergeCell ref="AV4:AW4"/>
    <mergeCell ref="AJ4:AK4"/>
    <mergeCell ref="N4:O4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AH4:AI4"/>
    <mergeCell ref="L4:M4"/>
    <mergeCell ref="B2:Q2"/>
    <mergeCell ref="R2:BM2"/>
    <mergeCell ref="A3:A5"/>
    <mergeCell ref="B3:I3"/>
    <mergeCell ref="J3:Q3"/>
    <mergeCell ref="R3:Y3"/>
    <mergeCell ref="Z3:AG3"/>
    <mergeCell ref="AH3:AO3"/>
    <mergeCell ref="AP3:AW3"/>
    <mergeCell ref="BF3:BM3"/>
    <mergeCell ref="B4:C4"/>
    <mergeCell ref="D4:E4"/>
    <mergeCell ref="F4:G4"/>
    <mergeCell ref="H4:I4"/>
    <mergeCell ref="J4:K4"/>
    <mergeCell ref="AX3:BE3"/>
    <mergeCell ref="AX4:AY4"/>
    <mergeCell ref="AZ4:BA4"/>
    <mergeCell ref="BB4:BC4"/>
    <mergeCell ref="BD4:BE4"/>
  </mergeCells>
  <phoneticPr fontId="5" type="noConversion"/>
  <pageMargins left="0.7" right="0.7" top="0.75" bottom="0.75" header="0.3" footer="0.3"/>
  <pageSetup paperSize="9" orientation="portrait" r:id="rId1"/>
  <ignoredErrors>
    <ignoredError sqref="A21:A5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5"/>
  <sheetViews>
    <sheetView zoomScale="80" zoomScaleNormal="80" workbookViewId="0">
      <pane xSplit="1" ySplit="5" topLeftCell="B27" activePane="bottomRight" state="frozen"/>
      <selection activeCell="N66" sqref="N66"/>
      <selection pane="topRight" activeCell="N66" sqref="N66"/>
      <selection pane="bottomLeft" activeCell="N66" sqref="N66"/>
      <selection pane="bottomRight" activeCell="A66" sqref="A66:AE66"/>
    </sheetView>
  </sheetViews>
  <sheetFormatPr defaultColWidth="9" defaultRowHeight="13.5" x14ac:dyDescent="0.3"/>
  <cols>
    <col min="1" max="1" width="6.75" style="1" customWidth="1"/>
    <col min="2" max="31" width="7.5" style="50" customWidth="1"/>
    <col min="32" max="32" width="18.125" style="1" bestFit="1" customWidth="1"/>
    <col min="33" max="16384" width="9" style="1"/>
  </cols>
  <sheetData>
    <row r="1" spans="1:32" ht="14.25" thickBot="1" x14ac:dyDescent="0.35">
      <c r="B1" s="49"/>
      <c r="C1" s="49"/>
      <c r="D1" s="49"/>
      <c r="E1" s="49"/>
    </row>
    <row r="2" spans="1:32" ht="14.25" thickBot="1" x14ac:dyDescent="0.35">
      <c r="B2" s="411" t="s">
        <v>99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  <c r="AB2" s="412"/>
      <c r="AC2" s="412"/>
      <c r="AD2" s="412"/>
      <c r="AE2" s="412"/>
      <c r="AF2" s="413"/>
    </row>
    <row r="3" spans="1:32" ht="16.5" customHeight="1" x14ac:dyDescent="0.3">
      <c r="A3" s="402" t="s">
        <v>70</v>
      </c>
      <c r="B3" s="414" t="s">
        <v>46</v>
      </c>
      <c r="C3" s="408"/>
      <c r="D3" s="408"/>
      <c r="E3" s="408"/>
      <c r="F3" s="408"/>
      <c r="G3" s="415"/>
      <c r="H3" s="363" t="s">
        <v>71</v>
      </c>
      <c r="I3" s="408"/>
      <c r="J3" s="408"/>
      <c r="K3" s="408"/>
      <c r="L3" s="408"/>
      <c r="M3" s="408"/>
      <c r="N3" s="408" t="s">
        <v>72</v>
      </c>
      <c r="O3" s="408"/>
      <c r="P3" s="408"/>
      <c r="Q3" s="408"/>
      <c r="R3" s="408"/>
      <c r="S3" s="408"/>
      <c r="T3" s="408" t="s">
        <v>73</v>
      </c>
      <c r="U3" s="408"/>
      <c r="V3" s="408"/>
      <c r="W3" s="408"/>
      <c r="X3" s="408"/>
      <c r="Y3" s="408"/>
      <c r="Z3" s="408" t="s">
        <v>74</v>
      </c>
      <c r="AA3" s="408"/>
      <c r="AB3" s="408"/>
      <c r="AC3" s="408"/>
      <c r="AD3" s="408"/>
      <c r="AE3" s="408"/>
      <c r="AF3" s="405" t="s">
        <v>75</v>
      </c>
    </row>
    <row r="4" spans="1:32" x14ac:dyDescent="0.3">
      <c r="A4" s="403"/>
      <c r="B4" s="416" t="s">
        <v>46</v>
      </c>
      <c r="C4" s="409"/>
      <c r="D4" s="410" t="s">
        <v>76</v>
      </c>
      <c r="E4" s="410"/>
      <c r="F4" s="410" t="s">
        <v>77</v>
      </c>
      <c r="G4" s="417"/>
      <c r="H4" s="418" t="s">
        <v>46</v>
      </c>
      <c r="I4" s="409"/>
      <c r="J4" s="410" t="s">
        <v>76</v>
      </c>
      <c r="K4" s="410"/>
      <c r="L4" s="410" t="s">
        <v>77</v>
      </c>
      <c r="M4" s="410"/>
      <c r="N4" s="409" t="s">
        <v>46</v>
      </c>
      <c r="O4" s="409"/>
      <c r="P4" s="410" t="s">
        <v>76</v>
      </c>
      <c r="Q4" s="410"/>
      <c r="R4" s="410" t="s">
        <v>77</v>
      </c>
      <c r="S4" s="410"/>
      <c r="T4" s="409" t="s">
        <v>46</v>
      </c>
      <c r="U4" s="409"/>
      <c r="V4" s="410" t="s">
        <v>76</v>
      </c>
      <c r="W4" s="410"/>
      <c r="X4" s="410" t="s">
        <v>77</v>
      </c>
      <c r="Y4" s="410"/>
      <c r="Z4" s="409" t="s">
        <v>46</v>
      </c>
      <c r="AA4" s="409"/>
      <c r="AB4" s="410" t="s">
        <v>76</v>
      </c>
      <c r="AC4" s="410"/>
      <c r="AD4" s="410" t="s">
        <v>77</v>
      </c>
      <c r="AE4" s="410"/>
      <c r="AF4" s="406"/>
    </row>
    <row r="5" spans="1:32" x14ac:dyDescent="0.3">
      <c r="A5" s="404"/>
      <c r="B5" s="51" t="s">
        <v>51</v>
      </c>
      <c r="C5" s="52" t="s">
        <v>50</v>
      </c>
      <c r="D5" s="53" t="s">
        <v>51</v>
      </c>
      <c r="E5" s="53" t="s">
        <v>50</v>
      </c>
      <c r="F5" s="53" t="s">
        <v>51</v>
      </c>
      <c r="G5" s="54" t="s">
        <v>50</v>
      </c>
      <c r="H5" s="55" t="s">
        <v>51</v>
      </c>
      <c r="I5" s="52" t="s">
        <v>50</v>
      </c>
      <c r="J5" s="53" t="s">
        <v>51</v>
      </c>
      <c r="K5" s="53" t="s">
        <v>50</v>
      </c>
      <c r="L5" s="53" t="s">
        <v>51</v>
      </c>
      <c r="M5" s="53" t="s">
        <v>50</v>
      </c>
      <c r="N5" s="52" t="s">
        <v>51</v>
      </c>
      <c r="O5" s="52" t="s">
        <v>50</v>
      </c>
      <c r="P5" s="53" t="s">
        <v>51</v>
      </c>
      <c r="Q5" s="53" t="s">
        <v>50</v>
      </c>
      <c r="R5" s="53" t="s">
        <v>51</v>
      </c>
      <c r="S5" s="53" t="s">
        <v>50</v>
      </c>
      <c r="T5" s="52" t="s">
        <v>51</v>
      </c>
      <c r="U5" s="52" t="s">
        <v>50</v>
      </c>
      <c r="V5" s="53" t="s">
        <v>51</v>
      </c>
      <c r="W5" s="53" t="s">
        <v>50</v>
      </c>
      <c r="X5" s="53" t="s">
        <v>51</v>
      </c>
      <c r="Y5" s="53" t="s">
        <v>50</v>
      </c>
      <c r="Z5" s="52" t="s">
        <v>51</v>
      </c>
      <c r="AA5" s="52" t="s">
        <v>50</v>
      </c>
      <c r="AB5" s="53" t="s">
        <v>51</v>
      </c>
      <c r="AC5" s="53" t="s">
        <v>50</v>
      </c>
      <c r="AD5" s="53" t="s">
        <v>51</v>
      </c>
      <c r="AE5" s="53" t="s">
        <v>50</v>
      </c>
      <c r="AF5" s="407"/>
    </row>
    <row r="6" spans="1:32" x14ac:dyDescent="0.25">
      <c r="A6" s="21">
        <v>1965</v>
      </c>
      <c r="B6" s="56" t="s">
        <v>44</v>
      </c>
      <c r="C6" s="23" t="s">
        <v>44</v>
      </c>
      <c r="D6" s="23" t="s">
        <v>44</v>
      </c>
      <c r="E6" s="23" t="s">
        <v>44</v>
      </c>
      <c r="F6" s="23" t="s">
        <v>44</v>
      </c>
      <c r="G6" s="57" t="s">
        <v>44</v>
      </c>
      <c r="H6" s="58" t="s">
        <v>44</v>
      </c>
      <c r="I6" s="29" t="s">
        <v>44</v>
      </c>
      <c r="J6" s="32" t="s">
        <v>44</v>
      </c>
      <c r="K6" s="32" t="s">
        <v>44</v>
      </c>
      <c r="L6" s="59" t="s">
        <v>44</v>
      </c>
      <c r="M6" s="59" t="s">
        <v>44</v>
      </c>
      <c r="N6" s="60" t="s">
        <v>44</v>
      </c>
      <c r="O6" s="29" t="s">
        <v>44</v>
      </c>
      <c r="P6" s="32" t="s">
        <v>44</v>
      </c>
      <c r="Q6" s="32" t="s">
        <v>44</v>
      </c>
      <c r="R6" s="59" t="s">
        <v>44</v>
      </c>
      <c r="S6" s="59" t="s">
        <v>44</v>
      </c>
      <c r="T6" s="60" t="s">
        <v>44</v>
      </c>
      <c r="U6" s="29" t="s">
        <v>44</v>
      </c>
      <c r="V6" s="32" t="s">
        <v>44</v>
      </c>
      <c r="W6" s="32" t="s">
        <v>44</v>
      </c>
      <c r="X6" s="59" t="s">
        <v>44</v>
      </c>
      <c r="Y6" s="59" t="s">
        <v>44</v>
      </c>
      <c r="Z6" s="60" t="s">
        <v>44</v>
      </c>
      <c r="AA6" s="29" t="s">
        <v>44</v>
      </c>
      <c r="AB6" s="32" t="s">
        <v>44</v>
      </c>
      <c r="AC6" s="32" t="s">
        <v>44</v>
      </c>
      <c r="AD6" s="59" t="s">
        <v>44</v>
      </c>
      <c r="AE6" s="59" t="s">
        <v>44</v>
      </c>
      <c r="AF6" s="61" t="s">
        <v>43</v>
      </c>
    </row>
    <row r="7" spans="1:32" x14ac:dyDescent="0.25">
      <c r="A7" s="21">
        <v>1966</v>
      </c>
      <c r="B7" s="56">
        <f t="shared" ref="B7:B19" si="0">SUM(H7,N7,T7,Z7)</f>
        <v>270</v>
      </c>
      <c r="C7" s="23">
        <f t="shared" ref="C7:C19" si="1">SUM(I7,O7,U7,AA7)</f>
        <v>0</v>
      </c>
      <c r="D7" s="23">
        <f t="shared" ref="D7:D19" si="2">SUM(J7,P7,V7,AB7)</f>
        <v>181</v>
      </c>
      <c r="E7" s="23">
        <f t="shared" ref="E7:E19" si="3">SUM(K7,Q7,W7,AC7)</f>
        <v>0</v>
      </c>
      <c r="F7" s="23">
        <f t="shared" ref="F7:F19" si="4">SUM(L7,R7,X7,AD7)</f>
        <v>89</v>
      </c>
      <c r="G7" s="57">
        <f t="shared" ref="G7:G19" si="5">SUM(M7,S7,Y7,AE7)</f>
        <v>0</v>
      </c>
      <c r="H7" s="58">
        <f t="shared" ref="H7:H19" si="6">SUM(J7,L7)</f>
        <v>76</v>
      </c>
      <c r="I7" s="29">
        <f t="shared" ref="I7:I19" si="7">SUM(K7,M7)</f>
        <v>0</v>
      </c>
      <c r="J7" s="29">
        <v>34</v>
      </c>
      <c r="K7" s="29">
        <v>0</v>
      </c>
      <c r="L7" s="62">
        <v>42</v>
      </c>
      <c r="M7" s="62">
        <v>0</v>
      </c>
      <c r="N7" s="60">
        <f t="shared" ref="N7:N19" si="8">SUM(P7,R7)</f>
        <v>97</v>
      </c>
      <c r="O7" s="29">
        <f t="shared" ref="O7:O19" si="9">SUM(Q7,S7)</f>
        <v>0</v>
      </c>
      <c r="P7" s="29">
        <v>76</v>
      </c>
      <c r="Q7" s="29">
        <v>0</v>
      </c>
      <c r="R7" s="62">
        <v>21</v>
      </c>
      <c r="S7" s="62">
        <v>0</v>
      </c>
      <c r="T7" s="60">
        <f t="shared" ref="T7:T19" si="10">SUM(V7,X7)</f>
        <v>83</v>
      </c>
      <c r="U7" s="29">
        <f t="shared" ref="U7:U19" si="11">SUM(W7,Y7)</f>
        <v>0</v>
      </c>
      <c r="V7" s="29">
        <v>60</v>
      </c>
      <c r="W7" s="29">
        <v>0</v>
      </c>
      <c r="X7" s="62">
        <v>23</v>
      </c>
      <c r="Y7" s="62">
        <v>0</v>
      </c>
      <c r="Z7" s="60">
        <f t="shared" ref="Z7:Z19" si="12">SUM(AB7,AD7)</f>
        <v>14</v>
      </c>
      <c r="AA7" s="29">
        <f t="shared" ref="AA7:AA19" si="13">SUM(AC7,AE7)</f>
        <v>0</v>
      </c>
      <c r="AB7" s="29">
        <v>11</v>
      </c>
      <c r="AC7" s="29">
        <v>0</v>
      </c>
      <c r="AD7" s="62">
        <v>3</v>
      </c>
      <c r="AE7" s="62">
        <v>0</v>
      </c>
      <c r="AF7" s="61" t="s">
        <v>42</v>
      </c>
    </row>
    <row r="8" spans="1:32" x14ac:dyDescent="0.25">
      <c r="A8" s="21">
        <v>1967</v>
      </c>
      <c r="B8" s="56">
        <f t="shared" si="0"/>
        <v>60</v>
      </c>
      <c r="C8" s="23">
        <f t="shared" si="1"/>
        <v>2</v>
      </c>
      <c r="D8" s="23">
        <f t="shared" si="2"/>
        <v>25</v>
      </c>
      <c r="E8" s="23">
        <f t="shared" si="3"/>
        <v>0</v>
      </c>
      <c r="F8" s="23">
        <f t="shared" si="4"/>
        <v>35</v>
      </c>
      <c r="G8" s="57">
        <f t="shared" si="5"/>
        <v>2</v>
      </c>
      <c r="H8" s="58">
        <f t="shared" si="6"/>
        <v>36</v>
      </c>
      <c r="I8" s="29">
        <f t="shared" si="7"/>
        <v>1</v>
      </c>
      <c r="J8" s="29">
        <v>16</v>
      </c>
      <c r="K8" s="29">
        <v>0</v>
      </c>
      <c r="L8" s="62">
        <v>20</v>
      </c>
      <c r="M8" s="62">
        <v>1</v>
      </c>
      <c r="N8" s="60">
        <f t="shared" si="8"/>
        <v>18</v>
      </c>
      <c r="O8" s="29">
        <f t="shared" si="9"/>
        <v>1</v>
      </c>
      <c r="P8" s="29">
        <v>6</v>
      </c>
      <c r="Q8" s="29">
        <v>0</v>
      </c>
      <c r="R8" s="62">
        <v>12</v>
      </c>
      <c r="S8" s="62">
        <v>1</v>
      </c>
      <c r="T8" s="60">
        <f t="shared" si="10"/>
        <v>5</v>
      </c>
      <c r="U8" s="29">
        <f t="shared" si="11"/>
        <v>0</v>
      </c>
      <c r="V8" s="29">
        <v>2</v>
      </c>
      <c r="W8" s="29">
        <v>0</v>
      </c>
      <c r="X8" s="62">
        <v>3</v>
      </c>
      <c r="Y8" s="62">
        <v>0</v>
      </c>
      <c r="Z8" s="60">
        <f t="shared" si="12"/>
        <v>1</v>
      </c>
      <c r="AA8" s="29">
        <f t="shared" si="13"/>
        <v>0</v>
      </c>
      <c r="AB8" s="29">
        <v>1</v>
      </c>
      <c r="AC8" s="29">
        <v>0</v>
      </c>
      <c r="AD8" s="62">
        <v>0</v>
      </c>
      <c r="AE8" s="62">
        <v>0</v>
      </c>
      <c r="AF8" s="61" t="s">
        <v>42</v>
      </c>
    </row>
    <row r="9" spans="1:32" x14ac:dyDescent="0.25">
      <c r="A9" s="21">
        <v>1968</v>
      </c>
      <c r="B9" s="56">
        <f t="shared" si="0"/>
        <v>192</v>
      </c>
      <c r="C9" s="23">
        <f t="shared" si="1"/>
        <v>5</v>
      </c>
      <c r="D9" s="23">
        <f t="shared" si="2"/>
        <v>119</v>
      </c>
      <c r="E9" s="23">
        <f t="shared" si="3"/>
        <v>2</v>
      </c>
      <c r="F9" s="23">
        <f t="shared" si="4"/>
        <v>73</v>
      </c>
      <c r="G9" s="57">
        <f t="shared" si="5"/>
        <v>3</v>
      </c>
      <c r="H9" s="58">
        <f t="shared" si="6"/>
        <v>64</v>
      </c>
      <c r="I9" s="29">
        <f t="shared" si="7"/>
        <v>3</v>
      </c>
      <c r="J9" s="29">
        <v>29</v>
      </c>
      <c r="K9" s="29">
        <v>0</v>
      </c>
      <c r="L9" s="62">
        <v>35</v>
      </c>
      <c r="M9" s="62">
        <v>3</v>
      </c>
      <c r="N9" s="60">
        <f t="shared" si="8"/>
        <v>74</v>
      </c>
      <c r="O9" s="29">
        <f t="shared" si="9"/>
        <v>1</v>
      </c>
      <c r="P9" s="29">
        <v>55</v>
      </c>
      <c r="Q9" s="29">
        <v>1</v>
      </c>
      <c r="R9" s="62">
        <v>19</v>
      </c>
      <c r="S9" s="62">
        <v>0</v>
      </c>
      <c r="T9" s="60">
        <f t="shared" si="10"/>
        <v>43</v>
      </c>
      <c r="U9" s="29">
        <f t="shared" si="11"/>
        <v>1</v>
      </c>
      <c r="V9" s="29">
        <v>32</v>
      </c>
      <c r="W9" s="29">
        <v>1</v>
      </c>
      <c r="X9" s="62">
        <v>11</v>
      </c>
      <c r="Y9" s="62">
        <v>0</v>
      </c>
      <c r="Z9" s="60">
        <f t="shared" si="12"/>
        <v>11</v>
      </c>
      <c r="AA9" s="29">
        <f t="shared" si="13"/>
        <v>0</v>
      </c>
      <c r="AB9" s="29">
        <v>3</v>
      </c>
      <c r="AC9" s="29">
        <v>0</v>
      </c>
      <c r="AD9" s="62">
        <v>8</v>
      </c>
      <c r="AE9" s="62">
        <v>0</v>
      </c>
      <c r="AF9" s="61" t="s">
        <v>42</v>
      </c>
    </row>
    <row r="10" spans="1:32" x14ac:dyDescent="0.25">
      <c r="A10" s="21">
        <v>1969</v>
      </c>
      <c r="B10" s="56">
        <f t="shared" si="0"/>
        <v>287</v>
      </c>
      <c r="C10" s="23">
        <f t="shared" si="1"/>
        <v>11</v>
      </c>
      <c r="D10" s="23">
        <f t="shared" si="2"/>
        <v>220</v>
      </c>
      <c r="E10" s="23">
        <f t="shared" si="3"/>
        <v>3</v>
      </c>
      <c r="F10" s="23">
        <f t="shared" si="4"/>
        <v>67</v>
      </c>
      <c r="G10" s="57">
        <f t="shared" si="5"/>
        <v>8</v>
      </c>
      <c r="H10" s="58">
        <f t="shared" si="6"/>
        <v>102</v>
      </c>
      <c r="I10" s="29">
        <f t="shared" si="7"/>
        <v>5</v>
      </c>
      <c r="J10" s="29">
        <v>68</v>
      </c>
      <c r="K10" s="29">
        <v>1</v>
      </c>
      <c r="L10" s="62">
        <v>34</v>
      </c>
      <c r="M10" s="62">
        <v>4</v>
      </c>
      <c r="N10" s="60">
        <f t="shared" si="8"/>
        <v>118</v>
      </c>
      <c r="O10" s="29">
        <f t="shared" si="9"/>
        <v>2</v>
      </c>
      <c r="P10" s="29">
        <v>107</v>
      </c>
      <c r="Q10" s="29">
        <v>1</v>
      </c>
      <c r="R10" s="62">
        <v>11</v>
      </c>
      <c r="S10" s="62">
        <v>1</v>
      </c>
      <c r="T10" s="60">
        <f t="shared" si="10"/>
        <v>50</v>
      </c>
      <c r="U10" s="29">
        <f t="shared" si="11"/>
        <v>2</v>
      </c>
      <c r="V10" s="29">
        <v>42</v>
      </c>
      <c r="W10" s="29">
        <v>1</v>
      </c>
      <c r="X10" s="62">
        <v>8</v>
      </c>
      <c r="Y10" s="62">
        <v>1</v>
      </c>
      <c r="Z10" s="60">
        <f t="shared" si="12"/>
        <v>17</v>
      </c>
      <c r="AA10" s="29">
        <f t="shared" si="13"/>
        <v>2</v>
      </c>
      <c r="AB10" s="29">
        <v>3</v>
      </c>
      <c r="AC10" s="29">
        <v>0</v>
      </c>
      <c r="AD10" s="62">
        <v>14</v>
      </c>
      <c r="AE10" s="62">
        <v>2</v>
      </c>
      <c r="AF10" s="61" t="s">
        <v>42</v>
      </c>
    </row>
    <row r="11" spans="1:32" x14ac:dyDescent="0.25">
      <c r="A11" s="21">
        <v>1970</v>
      </c>
      <c r="B11" s="56">
        <f t="shared" si="0"/>
        <v>165</v>
      </c>
      <c r="C11" s="23">
        <f t="shared" si="1"/>
        <v>6</v>
      </c>
      <c r="D11" s="23">
        <f t="shared" si="2"/>
        <v>106</v>
      </c>
      <c r="E11" s="23">
        <f t="shared" si="3"/>
        <v>1</v>
      </c>
      <c r="F11" s="23">
        <f t="shared" si="4"/>
        <v>59</v>
      </c>
      <c r="G11" s="57">
        <f t="shared" si="5"/>
        <v>5</v>
      </c>
      <c r="H11" s="58">
        <f t="shared" si="6"/>
        <v>76</v>
      </c>
      <c r="I11" s="29">
        <f t="shared" si="7"/>
        <v>4</v>
      </c>
      <c r="J11" s="29">
        <v>34</v>
      </c>
      <c r="K11" s="29">
        <v>0</v>
      </c>
      <c r="L11" s="62">
        <v>42</v>
      </c>
      <c r="M11" s="62">
        <v>4</v>
      </c>
      <c r="N11" s="60">
        <f t="shared" si="8"/>
        <v>74</v>
      </c>
      <c r="O11" s="29">
        <f t="shared" si="9"/>
        <v>2</v>
      </c>
      <c r="P11" s="29">
        <v>60</v>
      </c>
      <c r="Q11" s="29">
        <v>1</v>
      </c>
      <c r="R11" s="62">
        <v>14</v>
      </c>
      <c r="S11" s="62">
        <v>1</v>
      </c>
      <c r="T11" s="60">
        <f t="shared" si="10"/>
        <v>14</v>
      </c>
      <c r="U11" s="29">
        <f t="shared" si="11"/>
        <v>0</v>
      </c>
      <c r="V11" s="29">
        <v>12</v>
      </c>
      <c r="W11" s="29">
        <v>0</v>
      </c>
      <c r="X11" s="62">
        <v>2</v>
      </c>
      <c r="Y11" s="62">
        <v>0</v>
      </c>
      <c r="Z11" s="60">
        <f t="shared" si="12"/>
        <v>1</v>
      </c>
      <c r="AA11" s="29">
        <f t="shared" si="13"/>
        <v>0</v>
      </c>
      <c r="AB11" s="29">
        <v>0</v>
      </c>
      <c r="AC11" s="29">
        <v>0</v>
      </c>
      <c r="AD11" s="62">
        <v>1</v>
      </c>
      <c r="AE11" s="62">
        <v>0</v>
      </c>
      <c r="AF11" s="61" t="s">
        <v>42</v>
      </c>
    </row>
    <row r="12" spans="1:32" x14ac:dyDescent="0.25">
      <c r="A12" s="21">
        <v>1971</v>
      </c>
      <c r="B12" s="56">
        <f t="shared" si="0"/>
        <v>123</v>
      </c>
      <c r="C12" s="23">
        <f t="shared" si="1"/>
        <v>7</v>
      </c>
      <c r="D12" s="23">
        <f t="shared" si="2"/>
        <v>88</v>
      </c>
      <c r="E12" s="23">
        <f t="shared" si="3"/>
        <v>2</v>
      </c>
      <c r="F12" s="23">
        <f t="shared" si="4"/>
        <v>35</v>
      </c>
      <c r="G12" s="57">
        <f t="shared" si="5"/>
        <v>5</v>
      </c>
      <c r="H12" s="58">
        <f t="shared" si="6"/>
        <v>63</v>
      </c>
      <c r="I12" s="29">
        <f t="shared" si="7"/>
        <v>3</v>
      </c>
      <c r="J12" s="29">
        <v>39</v>
      </c>
      <c r="K12" s="29">
        <v>0</v>
      </c>
      <c r="L12" s="62">
        <v>24</v>
      </c>
      <c r="M12" s="62">
        <v>3</v>
      </c>
      <c r="N12" s="60">
        <f t="shared" si="8"/>
        <v>48</v>
      </c>
      <c r="O12" s="29">
        <f t="shared" si="9"/>
        <v>4</v>
      </c>
      <c r="P12" s="29">
        <v>39</v>
      </c>
      <c r="Q12" s="29">
        <v>2</v>
      </c>
      <c r="R12" s="62">
        <v>9</v>
      </c>
      <c r="S12" s="62">
        <v>2</v>
      </c>
      <c r="T12" s="60">
        <f t="shared" si="10"/>
        <v>8</v>
      </c>
      <c r="U12" s="29">
        <f t="shared" si="11"/>
        <v>0</v>
      </c>
      <c r="V12" s="29">
        <v>7</v>
      </c>
      <c r="W12" s="29">
        <v>0</v>
      </c>
      <c r="X12" s="62">
        <v>1</v>
      </c>
      <c r="Y12" s="62">
        <v>0</v>
      </c>
      <c r="Z12" s="60">
        <f t="shared" si="12"/>
        <v>4</v>
      </c>
      <c r="AA12" s="29">
        <f t="shared" si="13"/>
        <v>0</v>
      </c>
      <c r="AB12" s="29">
        <v>3</v>
      </c>
      <c r="AC12" s="29">
        <v>0</v>
      </c>
      <c r="AD12" s="62">
        <v>1</v>
      </c>
      <c r="AE12" s="62">
        <v>0</v>
      </c>
      <c r="AF12" s="61" t="s">
        <v>42</v>
      </c>
    </row>
    <row r="13" spans="1:32" x14ac:dyDescent="0.25">
      <c r="A13" s="21">
        <v>1972</v>
      </c>
      <c r="B13" s="56">
        <f t="shared" si="0"/>
        <v>141</v>
      </c>
      <c r="C13" s="23">
        <f t="shared" si="1"/>
        <v>10</v>
      </c>
      <c r="D13" s="23">
        <f t="shared" si="2"/>
        <v>95</v>
      </c>
      <c r="E13" s="23">
        <f t="shared" si="3"/>
        <v>4</v>
      </c>
      <c r="F13" s="23">
        <f t="shared" si="4"/>
        <v>46</v>
      </c>
      <c r="G13" s="57">
        <f t="shared" si="5"/>
        <v>6</v>
      </c>
      <c r="H13" s="58">
        <f t="shared" si="6"/>
        <v>78</v>
      </c>
      <c r="I13" s="29">
        <f t="shared" si="7"/>
        <v>4</v>
      </c>
      <c r="J13" s="29">
        <v>47</v>
      </c>
      <c r="K13" s="29">
        <v>0</v>
      </c>
      <c r="L13" s="62">
        <v>31</v>
      </c>
      <c r="M13" s="62">
        <v>4</v>
      </c>
      <c r="N13" s="60">
        <f t="shared" si="8"/>
        <v>52</v>
      </c>
      <c r="O13" s="29">
        <f t="shared" si="9"/>
        <v>6</v>
      </c>
      <c r="P13" s="29">
        <v>39</v>
      </c>
      <c r="Q13" s="29">
        <v>4</v>
      </c>
      <c r="R13" s="62">
        <v>13</v>
      </c>
      <c r="S13" s="62">
        <v>2</v>
      </c>
      <c r="T13" s="60">
        <f t="shared" si="10"/>
        <v>10</v>
      </c>
      <c r="U13" s="29">
        <f t="shared" si="11"/>
        <v>0</v>
      </c>
      <c r="V13" s="29">
        <v>9</v>
      </c>
      <c r="W13" s="29">
        <v>0</v>
      </c>
      <c r="X13" s="62">
        <v>1</v>
      </c>
      <c r="Y13" s="62">
        <v>0</v>
      </c>
      <c r="Z13" s="60">
        <f t="shared" si="12"/>
        <v>1</v>
      </c>
      <c r="AA13" s="29">
        <f t="shared" si="13"/>
        <v>0</v>
      </c>
      <c r="AB13" s="29">
        <v>0</v>
      </c>
      <c r="AC13" s="29">
        <v>0</v>
      </c>
      <c r="AD13" s="62">
        <v>1</v>
      </c>
      <c r="AE13" s="62">
        <v>0</v>
      </c>
      <c r="AF13" s="61" t="s">
        <v>42</v>
      </c>
    </row>
    <row r="14" spans="1:32" x14ac:dyDescent="0.25">
      <c r="A14" s="21">
        <v>1973</v>
      </c>
      <c r="B14" s="56">
        <f t="shared" si="0"/>
        <v>160</v>
      </c>
      <c r="C14" s="23">
        <f t="shared" si="1"/>
        <v>9</v>
      </c>
      <c r="D14" s="23">
        <f t="shared" si="2"/>
        <v>98</v>
      </c>
      <c r="E14" s="23">
        <f t="shared" si="3"/>
        <v>4</v>
      </c>
      <c r="F14" s="23">
        <f t="shared" si="4"/>
        <v>62</v>
      </c>
      <c r="G14" s="57">
        <f t="shared" si="5"/>
        <v>5</v>
      </c>
      <c r="H14" s="58">
        <f t="shared" si="6"/>
        <v>88</v>
      </c>
      <c r="I14" s="29">
        <f t="shared" si="7"/>
        <v>2</v>
      </c>
      <c r="J14" s="32">
        <v>44</v>
      </c>
      <c r="K14" s="32">
        <v>0</v>
      </c>
      <c r="L14" s="59">
        <v>44</v>
      </c>
      <c r="M14" s="59">
        <v>2</v>
      </c>
      <c r="N14" s="60">
        <f t="shared" si="8"/>
        <v>56</v>
      </c>
      <c r="O14" s="29">
        <f t="shared" si="9"/>
        <v>5</v>
      </c>
      <c r="P14" s="32">
        <v>42</v>
      </c>
      <c r="Q14" s="32">
        <v>2</v>
      </c>
      <c r="R14" s="59">
        <v>14</v>
      </c>
      <c r="S14" s="59">
        <v>3</v>
      </c>
      <c r="T14" s="60">
        <f t="shared" si="10"/>
        <v>16</v>
      </c>
      <c r="U14" s="29">
        <f t="shared" si="11"/>
        <v>2</v>
      </c>
      <c r="V14" s="32">
        <v>12</v>
      </c>
      <c r="W14" s="32">
        <v>2</v>
      </c>
      <c r="X14" s="59">
        <v>4</v>
      </c>
      <c r="Y14" s="59">
        <v>0</v>
      </c>
      <c r="Z14" s="60">
        <f t="shared" si="12"/>
        <v>0</v>
      </c>
      <c r="AA14" s="29">
        <f t="shared" si="13"/>
        <v>0</v>
      </c>
      <c r="AB14" s="32">
        <v>0</v>
      </c>
      <c r="AC14" s="32">
        <v>0</v>
      </c>
      <c r="AD14" s="59">
        <v>0</v>
      </c>
      <c r="AE14" s="59">
        <v>0</v>
      </c>
      <c r="AF14" s="61" t="s">
        <v>42</v>
      </c>
    </row>
    <row r="15" spans="1:32" x14ac:dyDescent="0.25">
      <c r="A15" s="21">
        <v>1974</v>
      </c>
      <c r="B15" s="56">
        <f t="shared" si="0"/>
        <v>149</v>
      </c>
      <c r="C15" s="23">
        <f t="shared" si="1"/>
        <v>7</v>
      </c>
      <c r="D15" s="23">
        <f t="shared" si="2"/>
        <v>99</v>
      </c>
      <c r="E15" s="23">
        <f t="shared" si="3"/>
        <v>3</v>
      </c>
      <c r="F15" s="23">
        <f t="shared" si="4"/>
        <v>50</v>
      </c>
      <c r="G15" s="57">
        <f t="shared" si="5"/>
        <v>4</v>
      </c>
      <c r="H15" s="58">
        <f t="shared" si="6"/>
        <v>85</v>
      </c>
      <c r="I15" s="29">
        <f t="shared" si="7"/>
        <v>2</v>
      </c>
      <c r="J15" s="29">
        <v>48</v>
      </c>
      <c r="K15" s="29">
        <v>0</v>
      </c>
      <c r="L15" s="62">
        <v>37</v>
      </c>
      <c r="M15" s="62">
        <v>2</v>
      </c>
      <c r="N15" s="60">
        <f t="shared" si="8"/>
        <v>49</v>
      </c>
      <c r="O15" s="29">
        <f t="shared" si="9"/>
        <v>4</v>
      </c>
      <c r="P15" s="29">
        <v>37</v>
      </c>
      <c r="Q15" s="29">
        <v>2</v>
      </c>
      <c r="R15" s="62">
        <v>12</v>
      </c>
      <c r="S15" s="62">
        <v>2</v>
      </c>
      <c r="T15" s="60">
        <f t="shared" si="10"/>
        <v>15</v>
      </c>
      <c r="U15" s="29">
        <f t="shared" si="11"/>
        <v>1</v>
      </c>
      <c r="V15" s="29">
        <v>14</v>
      </c>
      <c r="W15" s="29">
        <v>1</v>
      </c>
      <c r="X15" s="62">
        <v>1</v>
      </c>
      <c r="Y15" s="62">
        <v>0</v>
      </c>
      <c r="Z15" s="60">
        <f t="shared" si="12"/>
        <v>0</v>
      </c>
      <c r="AA15" s="29">
        <f t="shared" si="13"/>
        <v>0</v>
      </c>
      <c r="AB15" s="29">
        <v>0</v>
      </c>
      <c r="AC15" s="29">
        <v>0</v>
      </c>
      <c r="AD15" s="62">
        <v>0</v>
      </c>
      <c r="AE15" s="62">
        <v>0</v>
      </c>
      <c r="AF15" s="61" t="s">
        <v>42</v>
      </c>
    </row>
    <row r="16" spans="1:32" x14ac:dyDescent="0.25">
      <c r="A16" s="21">
        <v>1975</v>
      </c>
      <c r="B16" s="56">
        <f t="shared" si="0"/>
        <v>162</v>
      </c>
      <c r="C16" s="23">
        <f t="shared" si="1"/>
        <v>6</v>
      </c>
      <c r="D16" s="23">
        <f t="shared" si="2"/>
        <v>125</v>
      </c>
      <c r="E16" s="23">
        <f t="shared" si="3"/>
        <v>3</v>
      </c>
      <c r="F16" s="23">
        <f t="shared" si="4"/>
        <v>37</v>
      </c>
      <c r="G16" s="57">
        <f t="shared" si="5"/>
        <v>3</v>
      </c>
      <c r="H16" s="58">
        <f t="shared" si="6"/>
        <v>98</v>
      </c>
      <c r="I16" s="29">
        <f t="shared" si="7"/>
        <v>2</v>
      </c>
      <c r="J16" s="32">
        <v>70</v>
      </c>
      <c r="K16" s="32">
        <v>0</v>
      </c>
      <c r="L16" s="59">
        <v>28</v>
      </c>
      <c r="M16" s="59">
        <v>2</v>
      </c>
      <c r="N16" s="60">
        <f t="shared" si="8"/>
        <v>50</v>
      </c>
      <c r="O16" s="29">
        <f t="shared" si="9"/>
        <v>3</v>
      </c>
      <c r="P16" s="32">
        <v>42</v>
      </c>
      <c r="Q16" s="32">
        <v>2</v>
      </c>
      <c r="R16" s="59">
        <v>8</v>
      </c>
      <c r="S16" s="59">
        <v>1</v>
      </c>
      <c r="T16" s="60">
        <f t="shared" si="10"/>
        <v>14</v>
      </c>
      <c r="U16" s="29">
        <f t="shared" si="11"/>
        <v>1</v>
      </c>
      <c r="V16" s="32">
        <v>13</v>
      </c>
      <c r="W16" s="32">
        <v>1</v>
      </c>
      <c r="X16" s="59">
        <v>1</v>
      </c>
      <c r="Y16" s="59">
        <v>0</v>
      </c>
      <c r="Z16" s="60">
        <f t="shared" si="12"/>
        <v>0</v>
      </c>
      <c r="AA16" s="29">
        <f t="shared" si="13"/>
        <v>0</v>
      </c>
      <c r="AB16" s="32">
        <v>0</v>
      </c>
      <c r="AC16" s="32">
        <v>0</v>
      </c>
      <c r="AD16" s="59">
        <v>0</v>
      </c>
      <c r="AE16" s="59">
        <v>0</v>
      </c>
      <c r="AF16" s="61" t="s">
        <v>42</v>
      </c>
    </row>
    <row r="17" spans="1:32" x14ac:dyDescent="0.25">
      <c r="A17" s="21">
        <v>1976</v>
      </c>
      <c r="B17" s="56">
        <f t="shared" si="0"/>
        <v>170</v>
      </c>
      <c r="C17" s="23">
        <f t="shared" si="1"/>
        <v>2</v>
      </c>
      <c r="D17" s="23">
        <f t="shared" si="2"/>
        <v>139</v>
      </c>
      <c r="E17" s="23">
        <f t="shared" si="3"/>
        <v>0</v>
      </c>
      <c r="F17" s="23">
        <f t="shared" si="4"/>
        <v>31</v>
      </c>
      <c r="G17" s="57">
        <f t="shared" si="5"/>
        <v>2</v>
      </c>
      <c r="H17" s="58">
        <f t="shared" si="6"/>
        <v>134</v>
      </c>
      <c r="I17" s="29">
        <f t="shared" si="7"/>
        <v>2</v>
      </c>
      <c r="J17" s="32">
        <v>108</v>
      </c>
      <c r="K17" s="32">
        <v>0</v>
      </c>
      <c r="L17" s="59">
        <v>26</v>
      </c>
      <c r="M17" s="59">
        <v>2</v>
      </c>
      <c r="N17" s="60">
        <f t="shared" si="8"/>
        <v>20</v>
      </c>
      <c r="O17" s="29">
        <f t="shared" si="9"/>
        <v>0</v>
      </c>
      <c r="P17" s="32">
        <v>19</v>
      </c>
      <c r="Q17" s="32">
        <v>0</v>
      </c>
      <c r="R17" s="59">
        <v>1</v>
      </c>
      <c r="S17" s="59">
        <v>0</v>
      </c>
      <c r="T17" s="60">
        <f t="shared" si="10"/>
        <v>14</v>
      </c>
      <c r="U17" s="29">
        <f t="shared" si="11"/>
        <v>0</v>
      </c>
      <c r="V17" s="32">
        <v>11</v>
      </c>
      <c r="W17" s="32">
        <v>0</v>
      </c>
      <c r="X17" s="59">
        <v>3</v>
      </c>
      <c r="Y17" s="59">
        <v>0</v>
      </c>
      <c r="Z17" s="60">
        <f t="shared" si="12"/>
        <v>2</v>
      </c>
      <c r="AA17" s="29">
        <f t="shared" si="13"/>
        <v>0</v>
      </c>
      <c r="AB17" s="32">
        <v>1</v>
      </c>
      <c r="AC17" s="32">
        <v>0</v>
      </c>
      <c r="AD17" s="59">
        <v>1</v>
      </c>
      <c r="AE17" s="59">
        <v>0</v>
      </c>
      <c r="AF17" s="61" t="s">
        <v>42</v>
      </c>
    </row>
    <row r="18" spans="1:32" x14ac:dyDescent="0.25">
      <c r="A18" s="21">
        <v>1977</v>
      </c>
      <c r="B18" s="56">
        <f t="shared" si="0"/>
        <v>154</v>
      </c>
      <c r="C18" s="23">
        <f t="shared" si="1"/>
        <v>11</v>
      </c>
      <c r="D18" s="23">
        <f t="shared" si="2"/>
        <v>121</v>
      </c>
      <c r="E18" s="23">
        <f t="shared" si="3"/>
        <v>5</v>
      </c>
      <c r="F18" s="23">
        <f t="shared" si="4"/>
        <v>33</v>
      </c>
      <c r="G18" s="57">
        <f t="shared" si="5"/>
        <v>6</v>
      </c>
      <c r="H18" s="58">
        <f t="shared" si="6"/>
        <v>108</v>
      </c>
      <c r="I18" s="29">
        <f t="shared" si="7"/>
        <v>6</v>
      </c>
      <c r="J18" s="32">
        <v>84</v>
      </c>
      <c r="K18" s="32">
        <v>2</v>
      </c>
      <c r="L18" s="59">
        <v>24</v>
      </c>
      <c r="M18" s="59">
        <v>4</v>
      </c>
      <c r="N18" s="60">
        <f t="shared" si="8"/>
        <v>34</v>
      </c>
      <c r="O18" s="29">
        <f t="shared" si="9"/>
        <v>4</v>
      </c>
      <c r="P18" s="32">
        <v>27</v>
      </c>
      <c r="Q18" s="32">
        <v>2</v>
      </c>
      <c r="R18" s="59">
        <v>7</v>
      </c>
      <c r="S18" s="59">
        <v>2</v>
      </c>
      <c r="T18" s="60">
        <f t="shared" si="10"/>
        <v>9</v>
      </c>
      <c r="U18" s="29">
        <f t="shared" si="11"/>
        <v>1</v>
      </c>
      <c r="V18" s="32">
        <v>7</v>
      </c>
      <c r="W18" s="32">
        <v>1</v>
      </c>
      <c r="X18" s="59">
        <v>2</v>
      </c>
      <c r="Y18" s="59">
        <v>0</v>
      </c>
      <c r="Z18" s="60">
        <f t="shared" si="12"/>
        <v>3</v>
      </c>
      <c r="AA18" s="29">
        <f t="shared" si="13"/>
        <v>0</v>
      </c>
      <c r="AB18" s="32">
        <v>3</v>
      </c>
      <c r="AC18" s="32">
        <v>0</v>
      </c>
      <c r="AD18" s="59">
        <v>0</v>
      </c>
      <c r="AE18" s="59">
        <v>0</v>
      </c>
      <c r="AF18" s="61" t="s">
        <v>42</v>
      </c>
    </row>
    <row r="19" spans="1:32" x14ac:dyDescent="0.25">
      <c r="A19" s="21">
        <v>1978</v>
      </c>
      <c r="B19" s="56">
        <f t="shared" si="0"/>
        <v>161</v>
      </c>
      <c r="C19" s="23">
        <f t="shared" si="1"/>
        <v>13</v>
      </c>
      <c r="D19" s="23">
        <f t="shared" si="2"/>
        <v>116</v>
      </c>
      <c r="E19" s="23">
        <f t="shared" si="3"/>
        <v>6</v>
      </c>
      <c r="F19" s="23">
        <f t="shared" si="4"/>
        <v>45</v>
      </c>
      <c r="G19" s="57">
        <f t="shared" si="5"/>
        <v>7</v>
      </c>
      <c r="H19" s="58">
        <f t="shared" si="6"/>
        <v>117</v>
      </c>
      <c r="I19" s="29">
        <f t="shared" si="7"/>
        <v>6</v>
      </c>
      <c r="J19" s="29">
        <v>81</v>
      </c>
      <c r="K19" s="29">
        <v>1</v>
      </c>
      <c r="L19" s="62">
        <v>36</v>
      </c>
      <c r="M19" s="62">
        <v>5</v>
      </c>
      <c r="N19" s="60">
        <f t="shared" si="8"/>
        <v>37</v>
      </c>
      <c r="O19" s="29">
        <f t="shared" si="9"/>
        <v>5</v>
      </c>
      <c r="P19" s="29">
        <v>29</v>
      </c>
      <c r="Q19" s="29">
        <v>3</v>
      </c>
      <c r="R19" s="62">
        <v>8</v>
      </c>
      <c r="S19" s="62">
        <v>2</v>
      </c>
      <c r="T19" s="60">
        <f t="shared" si="10"/>
        <v>6</v>
      </c>
      <c r="U19" s="29">
        <f t="shared" si="11"/>
        <v>2</v>
      </c>
      <c r="V19" s="29">
        <v>5</v>
      </c>
      <c r="W19" s="29">
        <v>2</v>
      </c>
      <c r="X19" s="62">
        <v>1</v>
      </c>
      <c r="Y19" s="62">
        <v>0</v>
      </c>
      <c r="Z19" s="60">
        <f t="shared" si="12"/>
        <v>1</v>
      </c>
      <c r="AA19" s="29">
        <f t="shared" si="13"/>
        <v>0</v>
      </c>
      <c r="AB19" s="29">
        <v>1</v>
      </c>
      <c r="AC19" s="29">
        <v>0</v>
      </c>
      <c r="AD19" s="62">
        <v>0</v>
      </c>
      <c r="AE19" s="62">
        <v>0</v>
      </c>
      <c r="AF19" s="61" t="s">
        <v>42</v>
      </c>
    </row>
    <row r="20" spans="1:32" x14ac:dyDescent="0.25">
      <c r="A20" s="21">
        <v>1979</v>
      </c>
      <c r="B20" s="56">
        <f t="shared" ref="B20:G27" si="14">SUM(H20,N20,T20,Z20)</f>
        <v>191</v>
      </c>
      <c r="C20" s="23">
        <f t="shared" si="14"/>
        <v>15</v>
      </c>
      <c r="D20" s="23">
        <f t="shared" si="14"/>
        <v>135</v>
      </c>
      <c r="E20" s="23">
        <f t="shared" si="14"/>
        <v>7</v>
      </c>
      <c r="F20" s="23">
        <f t="shared" si="14"/>
        <v>56</v>
      </c>
      <c r="G20" s="57">
        <f t="shared" si="14"/>
        <v>8</v>
      </c>
      <c r="H20" s="58">
        <f t="shared" ref="H20:I27" si="15">SUM(J20,L20)</f>
        <v>131</v>
      </c>
      <c r="I20" s="29">
        <f t="shared" si="15"/>
        <v>5</v>
      </c>
      <c r="J20" s="29">
        <v>88</v>
      </c>
      <c r="K20" s="29">
        <v>1</v>
      </c>
      <c r="L20" s="62">
        <v>43</v>
      </c>
      <c r="M20" s="62">
        <v>4</v>
      </c>
      <c r="N20" s="60">
        <f t="shared" ref="N20:O27" si="16">SUM(P20,R20)</f>
        <v>53</v>
      </c>
      <c r="O20" s="29">
        <f t="shared" si="16"/>
        <v>6</v>
      </c>
      <c r="P20" s="29">
        <v>40</v>
      </c>
      <c r="Q20" s="29">
        <v>2</v>
      </c>
      <c r="R20" s="62">
        <v>13</v>
      </c>
      <c r="S20" s="62">
        <v>4</v>
      </c>
      <c r="T20" s="60">
        <f t="shared" ref="T20:U27" si="17">SUM(V20,X20)</f>
        <v>6</v>
      </c>
      <c r="U20" s="29">
        <f t="shared" si="17"/>
        <v>4</v>
      </c>
      <c r="V20" s="29">
        <v>6</v>
      </c>
      <c r="W20" s="29">
        <v>4</v>
      </c>
      <c r="X20" s="62">
        <v>0</v>
      </c>
      <c r="Y20" s="62">
        <v>0</v>
      </c>
      <c r="Z20" s="60">
        <f>SUM(AB20,AD20)</f>
        <v>1</v>
      </c>
      <c r="AA20" s="29">
        <f>SUM(AC20,AE20)</f>
        <v>0</v>
      </c>
      <c r="AB20" s="29">
        <v>1</v>
      </c>
      <c r="AC20" s="29">
        <v>0</v>
      </c>
      <c r="AD20" s="62">
        <v>0</v>
      </c>
      <c r="AE20" s="62">
        <v>0</v>
      </c>
      <c r="AF20" s="61" t="s">
        <v>42</v>
      </c>
    </row>
    <row r="21" spans="1:32" x14ac:dyDescent="0.25">
      <c r="A21" s="28" t="s">
        <v>4</v>
      </c>
      <c r="B21" s="56">
        <f t="shared" si="14"/>
        <v>238</v>
      </c>
      <c r="C21" s="23">
        <f t="shared" si="14"/>
        <v>23</v>
      </c>
      <c r="D21" s="23">
        <f t="shared" si="14"/>
        <v>153</v>
      </c>
      <c r="E21" s="23">
        <f t="shared" si="14"/>
        <v>14</v>
      </c>
      <c r="F21" s="23">
        <f t="shared" si="14"/>
        <v>85</v>
      </c>
      <c r="G21" s="57">
        <f t="shared" si="14"/>
        <v>9</v>
      </c>
      <c r="H21" s="58">
        <f t="shared" si="15"/>
        <v>152</v>
      </c>
      <c r="I21" s="29">
        <f t="shared" si="15"/>
        <v>5</v>
      </c>
      <c r="J21" s="29">
        <v>85</v>
      </c>
      <c r="K21" s="29">
        <v>1</v>
      </c>
      <c r="L21" s="62">
        <v>67</v>
      </c>
      <c r="M21" s="62">
        <v>4</v>
      </c>
      <c r="N21" s="60">
        <f t="shared" si="16"/>
        <v>78</v>
      </c>
      <c r="O21" s="29">
        <f t="shared" si="16"/>
        <v>15</v>
      </c>
      <c r="P21" s="62">
        <v>60</v>
      </c>
      <c r="Q21" s="62">
        <v>10</v>
      </c>
      <c r="R21" s="63">
        <v>18</v>
      </c>
      <c r="S21" s="63">
        <v>5</v>
      </c>
      <c r="T21" s="60">
        <f t="shared" si="17"/>
        <v>7</v>
      </c>
      <c r="U21" s="29">
        <f t="shared" si="17"/>
        <v>3</v>
      </c>
      <c r="V21" s="62">
        <v>7</v>
      </c>
      <c r="W21" s="62">
        <v>3</v>
      </c>
      <c r="X21" s="62">
        <v>0</v>
      </c>
      <c r="Y21" s="62">
        <v>0</v>
      </c>
      <c r="Z21" s="60">
        <f>SUM(AB21,AD21)</f>
        <v>1</v>
      </c>
      <c r="AA21" s="29">
        <f>SUM(AC21,AE21)</f>
        <v>0</v>
      </c>
      <c r="AB21" s="62">
        <v>1</v>
      </c>
      <c r="AC21" s="62">
        <v>0</v>
      </c>
      <c r="AD21" s="62">
        <v>0</v>
      </c>
      <c r="AE21" s="62">
        <v>0</v>
      </c>
      <c r="AF21" s="61" t="s">
        <v>78</v>
      </c>
    </row>
    <row r="22" spans="1:32" x14ac:dyDescent="0.25">
      <c r="A22" s="28" t="s">
        <v>5</v>
      </c>
      <c r="B22" s="56">
        <f t="shared" si="14"/>
        <v>247</v>
      </c>
      <c r="C22" s="23">
        <f t="shared" si="14"/>
        <v>20</v>
      </c>
      <c r="D22" s="23">
        <f t="shared" si="14"/>
        <v>153</v>
      </c>
      <c r="E22" s="23">
        <f t="shared" si="14"/>
        <v>13</v>
      </c>
      <c r="F22" s="23">
        <f t="shared" si="14"/>
        <v>94</v>
      </c>
      <c r="G22" s="57">
        <f t="shared" si="14"/>
        <v>7</v>
      </c>
      <c r="H22" s="58">
        <f t="shared" si="15"/>
        <v>172</v>
      </c>
      <c r="I22" s="29">
        <f t="shared" si="15"/>
        <v>6</v>
      </c>
      <c r="J22" s="29">
        <v>96</v>
      </c>
      <c r="K22" s="29">
        <v>2</v>
      </c>
      <c r="L22" s="62">
        <v>76</v>
      </c>
      <c r="M22" s="62">
        <v>4</v>
      </c>
      <c r="N22" s="60">
        <f t="shared" si="16"/>
        <v>47</v>
      </c>
      <c r="O22" s="29">
        <f t="shared" si="16"/>
        <v>5</v>
      </c>
      <c r="P22" s="62">
        <v>30</v>
      </c>
      <c r="Q22" s="62">
        <v>2</v>
      </c>
      <c r="R22" s="62">
        <v>17</v>
      </c>
      <c r="S22" s="62">
        <v>3</v>
      </c>
      <c r="T22" s="60">
        <f t="shared" si="17"/>
        <v>26</v>
      </c>
      <c r="U22" s="29">
        <f t="shared" si="17"/>
        <v>9</v>
      </c>
      <c r="V22" s="62">
        <v>26</v>
      </c>
      <c r="W22" s="62">
        <v>9</v>
      </c>
      <c r="X22" s="62">
        <v>0</v>
      </c>
      <c r="Y22" s="62">
        <v>0</v>
      </c>
      <c r="Z22" s="60">
        <f t="shared" ref="Z22:Z27" si="18">SUM(AB22,AD22)</f>
        <v>2</v>
      </c>
      <c r="AA22" s="29">
        <f t="shared" ref="AA22:AA27" si="19">SUM(AC22,AE22)</f>
        <v>0</v>
      </c>
      <c r="AB22" s="62">
        <v>1</v>
      </c>
      <c r="AC22" s="62">
        <v>0</v>
      </c>
      <c r="AD22" s="62">
        <v>1</v>
      </c>
      <c r="AE22" s="62">
        <v>0</v>
      </c>
      <c r="AF22" s="61" t="s">
        <v>78</v>
      </c>
    </row>
    <row r="23" spans="1:32" x14ac:dyDescent="0.25">
      <c r="A23" s="28" t="s">
        <v>6</v>
      </c>
      <c r="B23" s="56">
        <f t="shared" si="14"/>
        <v>287</v>
      </c>
      <c r="C23" s="23">
        <f t="shared" si="14"/>
        <v>20</v>
      </c>
      <c r="D23" s="23">
        <f t="shared" si="14"/>
        <v>185</v>
      </c>
      <c r="E23" s="23">
        <f t="shared" si="14"/>
        <v>14</v>
      </c>
      <c r="F23" s="23">
        <f t="shared" si="14"/>
        <v>102</v>
      </c>
      <c r="G23" s="57">
        <f t="shared" si="14"/>
        <v>6</v>
      </c>
      <c r="H23" s="58">
        <f t="shared" si="15"/>
        <v>191</v>
      </c>
      <c r="I23" s="29">
        <f t="shared" si="15"/>
        <v>5</v>
      </c>
      <c r="J23" s="29">
        <v>115</v>
      </c>
      <c r="K23" s="29">
        <v>2</v>
      </c>
      <c r="L23" s="62">
        <v>76</v>
      </c>
      <c r="M23" s="62">
        <v>3</v>
      </c>
      <c r="N23" s="60">
        <f t="shared" si="16"/>
        <v>63</v>
      </c>
      <c r="O23" s="29">
        <f t="shared" si="16"/>
        <v>7</v>
      </c>
      <c r="P23" s="62">
        <v>39</v>
      </c>
      <c r="Q23" s="62">
        <v>4</v>
      </c>
      <c r="R23" s="62">
        <v>24</v>
      </c>
      <c r="S23" s="62">
        <v>3</v>
      </c>
      <c r="T23" s="60">
        <f t="shared" si="17"/>
        <v>25</v>
      </c>
      <c r="U23" s="29">
        <f t="shared" si="17"/>
        <v>7</v>
      </c>
      <c r="V23" s="62">
        <v>25</v>
      </c>
      <c r="W23" s="62">
        <v>7</v>
      </c>
      <c r="X23" s="62">
        <v>0</v>
      </c>
      <c r="Y23" s="62">
        <v>0</v>
      </c>
      <c r="Z23" s="60">
        <f t="shared" si="18"/>
        <v>8</v>
      </c>
      <c r="AA23" s="29">
        <f t="shared" si="19"/>
        <v>1</v>
      </c>
      <c r="AB23" s="62">
        <v>6</v>
      </c>
      <c r="AC23" s="62">
        <v>1</v>
      </c>
      <c r="AD23" s="62">
        <v>2</v>
      </c>
      <c r="AE23" s="62">
        <v>0</v>
      </c>
      <c r="AF23" s="61" t="s">
        <v>78</v>
      </c>
    </row>
    <row r="24" spans="1:32" x14ac:dyDescent="0.25">
      <c r="A24" s="28" t="s">
        <v>7</v>
      </c>
      <c r="B24" s="56">
        <f t="shared" si="14"/>
        <v>325</v>
      </c>
      <c r="C24" s="23">
        <f t="shared" si="14"/>
        <v>27</v>
      </c>
      <c r="D24" s="23">
        <f t="shared" si="14"/>
        <v>209</v>
      </c>
      <c r="E24" s="23">
        <f t="shared" si="14"/>
        <v>19</v>
      </c>
      <c r="F24" s="23">
        <f t="shared" si="14"/>
        <v>116</v>
      </c>
      <c r="G24" s="57">
        <f t="shared" si="14"/>
        <v>8</v>
      </c>
      <c r="H24" s="58">
        <f t="shared" si="15"/>
        <v>227</v>
      </c>
      <c r="I24" s="29">
        <f t="shared" si="15"/>
        <v>8</v>
      </c>
      <c r="J24" s="29">
        <v>133</v>
      </c>
      <c r="K24" s="29">
        <v>1</v>
      </c>
      <c r="L24" s="62">
        <v>94</v>
      </c>
      <c r="M24" s="62">
        <v>7</v>
      </c>
      <c r="N24" s="60">
        <f t="shared" si="16"/>
        <v>67</v>
      </c>
      <c r="O24" s="29">
        <f t="shared" si="16"/>
        <v>8</v>
      </c>
      <c r="P24" s="62">
        <v>46</v>
      </c>
      <c r="Q24" s="62">
        <v>7</v>
      </c>
      <c r="R24" s="62">
        <v>21</v>
      </c>
      <c r="S24" s="62">
        <v>1</v>
      </c>
      <c r="T24" s="60">
        <f t="shared" si="17"/>
        <v>31</v>
      </c>
      <c r="U24" s="29">
        <f t="shared" si="17"/>
        <v>11</v>
      </c>
      <c r="V24" s="62">
        <v>30</v>
      </c>
      <c r="W24" s="62">
        <v>11</v>
      </c>
      <c r="X24" s="62">
        <v>1</v>
      </c>
      <c r="Y24" s="62">
        <v>0</v>
      </c>
      <c r="Z24" s="60">
        <f t="shared" si="18"/>
        <v>0</v>
      </c>
      <c r="AA24" s="29">
        <f t="shared" si="19"/>
        <v>0</v>
      </c>
      <c r="AB24" s="62">
        <v>0</v>
      </c>
      <c r="AC24" s="62">
        <v>0</v>
      </c>
      <c r="AD24" s="62">
        <v>0</v>
      </c>
      <c r="AE24" s="62">
        <v>0</v>
      </c>
      <c r="AF24" s="61" t="s">
        <v>78</v>
      </c>
    </row>
    <row r="25" spans="1:32" x14ac:dyDescent="0.25">
      <c r="A25" s="28" t="s">
        <v>8</v>
      </c>
      <c r="B25" s="56">
        <f t="shared" si="14"/>
        <v>429</v>
      </c>
      <c r="C25" s="23">
        <f t="shared" si="14"/>
        <v>42</v>
      </c>
      <c r="D25" s="23">
        <f t="shared" si="14"/>
        <v>296</v>
      </c>
      <c r="E25" s="23">
        <f t="shared" si="14"/>
        <v>32</v>
      </c>
      <c r="F25" s="23">
        <f t="shared" si="14"/>
        <v>133</v>
      </c>
      <c r="G25" s="57">
        <f t="shared" si="14"/>
        <v>10</v>
      </c>
      <c r="H25" s="58">
        <f t="shared" si="15"/>
        <v>276</v>
      </c>
      <c r="I25" s="29">
        <f t="shared" si="15"/>
        <v>14</v>
      </c>
      <c r="J25" s="32">
        <v>167</v>
      </c>
      <c r="K25" s="32">
        <v>6</v>
      </c>
      <c r="L25" s="59">
        <v>109</v>
      </c>
      <c r="M25" s="59">
        <v>8</v>
      </c>
      <c r="N25" s="60">
        <f t="shared" si="16"/>
        <v>121</v>
      </c>
      <c r="O25" s="29">
        <f t="shared" si="16"/>
        <v>16</v>
      </c>
      <c r="P25" s="59">
        <v>98</v>
      </c>
      <c r="Q25" s="59">
        <v>14</v>
      </c>
      <c r="R25" s="59">
        <v>23</v>
      </c>
      <c r="S25" s="59">
        <v>2</v>
      </c>
      <c r="T25" s="60">
        <f t="shared" si="17"/>
        <v>30</v>
      </c>
      <c r="U25" s="29">
        <f t="shared" si="17"/>
        <v>12</v>
      </c>
      <c r="V25" s="59">
        <v>29</v>
      </c>
      <c r="W25" s="59">
        <v>12</v>
      </c>
      <c r="X25" s="59">
        <v>1</v>
      </c>
      <c r="Y25" s="59">
        <v>0</v>
      </c>
      <c r="Z25" s="60">
        <f t="shared" si="18"/>
        <v>2</v>
      </c>
      <c r="AA25" s="29">
        <f t="shared" si="19"/>
        <v>0</v>
      </c>
      <c r="AB25" s="59">
        <v>2</v>
      </c>
      <c r="AC25" s="59">
        <v>0</v>
      </c>
      <c r="AD25" s="59">
        <v>0</v>
      </c>
      <c r="AE25" s="59">
        <v>0</v>
      </c>
      <c r="AF25" s="61" t="s">
        <v>78</v>
      </c>
    </row>
    <row r="26" spans="1:32" x14ac:dyDescent="0.25">
      <c r="A26" s="28" t="s">
        <v>9</v>
      </c>
      <c r="B26" s="56">
        <f t="shared" si="14"/>
        <v>412</v>
      </c>
      <c r="C26" s="23">
        <f t="shared" si="14"/>
        <v>32</v>
      </c>
      <c r="D26" s="23">
        <f t="shared" si="14"/>
        <v>270</v>
      </c>
      <c r="E26" s="23">
        <f t="shared" si="14"/>
        <v>23</v>
      </c>
      <c r="F26" s="23">
        <f t="shared" si="14"/>
        <v>142</v>
      </c>
      <c r="G26" s="57">
        <f t="shared" si="14"/>
        <v>9</v>
      </c>
      <c r="H26" s="58">
        <f t="shared" si="15"/>
        <v>301</v>
      </c>
      <c r="I26" s="29">
        <f t="shared" si="15"/>
        <v>14</v>
      </c>
      <c r="J26" s="29">
        <v>179</v>
      </c>
      <c r="K26" s="29">
        <v>6</v>
      </c>
      <c r="L26" s="62">
        <v>122</v>
      </c>
      <c r="M26" s="62">
        <v>8</v>
      </c>
      <c r="N26" s="60">
        <f t="shared" si="16"/>
        <v>73</v>
      </c>
      <c r="O26" s="29">
        <f t="shared" si="16"/>
        <v>9</v>
      </c>
      <c r="P26" s="62">
        <v>55</v>
      </c>
      <c r="Q26" s="62">
        <v>8</v>
      </c>
      <c r="R26" s="62">
        <v>18</v>
      </c>
      <c r="S26" s="62">
        <v>1</v>
      </c>
      <c r="T26" s="60">
        <f t="shared" si="17"/>
        <v>36</v>
      </c>
      <c r="U26" s="29">
        <f t="shared" si="17"/>
        <v>9</v>
      </c>
      <c r="V26" s="62">
        <v>34</v>
      </c>
      <c r="W26" s="62">
        <v>9</v>
      </c>
      <c r="X26" s="62">
        <v>2</v>
      </c>
      <c r="Y26" s="62">
        <v>0</v>
      </c>
      <c r="Z26" s="60">
        <f t="shared" si="18"/>
        <v>2</v>
      </c>
      <c r="AA26" s="29">
        <f t="shared" si="19"/>
        <v>0</v>
      </c>
      <c r="AB26" s="62">
        <v>2</v>
      </c>
      <c r="AC26" s="62">
        <v>0</v>
      </c>
      <c r="AD26" s="62">
        <v>0</v>
      </c>
      <c r="AE26" s="62">
        <v>0</v>
      </c>
      <c r="AF26" s="61" t="s">
        <v>78</v>
      </c>
    </row>
    <row r="27" spans="1:32" ht="14.25" thickBot="1" x14ac:dyDescent="0.3">
      <c r="A27" s="42" t="s">
        <v>10</v>
      </c>
      <c r="B27" s="64">
        <f t="shared" si="14"/>
        <v>431</v>
      </c>
      <c r="C27" s="65">
        <f t="shared" si="14"/>
        <v>38</v>
      </c>
      <c r="D27" s="65">
        <f t="shared" si="14"/>
        <v>279</v>
      </c>
      <c r="E27" s="65">
        <f t="shared" si="14"/>
        <v>28</v>
      </c>
      <c r="F27" s="65">
        <f t="shared" si="14"/>
        <v>152</v>
      </c>
      <c r="G27" s="66">
        <f t="shared" si="14"/>
        <v>10</v>
      </c>
      <c r="H27" s="67">
        <f t="shared" si="15"/>
        <v>305</v>
      </c>
      <c r="I27" s="68">
        <f t="shared" si="15"/>
        <v>15</v>
      </c>
      <c r="J27" s="68">
        <v>176</v>
      </c>
      <c r="K27" s="68">
        <v>8</v>
      </c>
      <c r="L27" s="69">
        <v>129</v>
      </c>
      <c r="M27" s="69">
        <v>7</v>
      </c>
      <c r="N27" s="70">
        <f t="shared" si="16"/>
        <v>92</v>
      </c>
      <c r="O27" s="68">
        <f t="shared" si="16"/>
        <v>15</v>
      </c>
      <c r="P27" s="69">
        <v>70</v>
      </c>
      <c r="Q27" s="69">
        <v>12</v>
      </c>
      <c r="R27" s="69">
        <v>22</v>
      </c>
      <c r="S27" s="69">
        <v>3</v>
      </c>
      <c r="T27" s="70">
        <f t="shared" si="17"/>
        <v>33</v>
      </c>
      <c r="U27" s="68">
        <f t="shared" si="17"/>
        <v>8</v>
      </c>
      <c r="V27" s="69">
        <v>32</v>
      </c>
      <c r="W27" s="69">
        <v>8</v>
      </c>
      <c r="X27" s="69">
        <v>1</v>
      </c>
      <c r="Y27" s="69">
        <v>0</v>
      </c>
      <c r="Z27" s="70">
        <f t="shared" si="18"/>
        <v>1</v>
      </c>
      <c r="AA27" s="68">
        <f t="shared" si="19"/>
        <v>0</v>
      </c>
      <c r="AB27" s="69">
        <v>1</v>
      </c>
      <c r="AC27" s="69">
        <v>0</v>
      </c>
      <c r="AD27" s="69">
        <v>0</v>
      </c>
      <c r="AE27" s="69">
        <v>0</v>
      </c>
      <c r="AF27" s="71" t="s">
        <v>78</v>
      </c>
    </row>
    <row r="28" spans="1:32" x14ac:dyDescent="0.25">
      <c r="A28" s="72" t="s">
        <v>11</v>
      </c>
      <c r="B28" s="73" t="s">
        <v>44</v>
      </c>
      <c r="C28" s="74" t="s">
        <v>44</v>
      </c>
      <c r="D28" s="74" t="s">
        <v>44</v>
      </c>
      <c r="E28" s="74" t="s">
        <v>44</v>
      </c>
      <c r="F28" s="74" t="s">
        <v>44</v>
      </c>
      <c r="G28" s="75" t="s">
        <v>44</v>
      </c>
      <c r="H28" s="76" t="s">
        <v>44</v>
      </c>
      <c r="I28" s="77" t="s">
        <v>44</v>
      </c>
      <c r="J28" s="77" t="s">
        <v>44</v>
      </c>
      <c r="K28" s="77" t="s">
        <v>44</v>
      </c>
      <c r="L28" s="78" t="s">
        <v>44</v>
      </c>
      <c r="M28" s="78" t="s">
        <v>44</v>
      </c>
      <c r="N28" s="79" t="s">
        <v>44</v>
      </c>
      <c r="O28" s="77" t="s">
        <v>44</v>
      </c>
      <c r="P28" s="78" t="s">
        <v>44</v>
      </c>
      <c r="Q28" s="78" t="s">
        <v>44</v>
      </c>
      <c r="R28" s="78" t="s">
        <v>44</v>
      </c>
      <c r="S28" s="78" t="s">
        <v>44</v>
      </c>
      <c r="T28" s="79" t="s">
        <v>44</v>
      </c>
      <c r="U28" s="77" t="s">
        <v>44</v>
      </c>
      <c r="V28" s="78" t="s">
        <v>44</v>
      </c>
      <c r="W28" s="78" t="s">
        <v>44</v>
      </c>
      <c r="X28" s="78" t="s">
        <v>44</v>
      </c>
      <c r="Y28" s="78" t="s">
        <v>44</v>
      </c>
      <c r="Z28" s="79" t="s">
        <v>44</v>
      </c>
      <c r="AA28" s="77" t="s">
        <v>44</v>
      </c>
      <c r="AB28" s="78" t="s">
        <v>44</v>
      </c>
      <c r="AC28" s="78" t="s">
        <v>44</v>
      </c>
      <c r="AD28" s="78" t="s">
        <v>44</v>
      </c>
      <c r="AE28" s="78" t="s">
        <v>44</v>
      </c>
      <c r="AF28" s="80" t="s">
        <v>79</v>
      </c>
    </row>
    <row r="29" spans="1:32" x14ac:dyDescent="0.25">
      <c r="A29" s="30" t="s">
        <v>12</v>
      </c>
      <c r="B29" s="56" t="s">
        <v>44</v>
      </c>
      <c r="C29" s="23" t="s">
        <v>44</v>
      </c>
      <c r="D29" s="23" t="s">
        <v>44</v>
      </c>
      <c r="E29" s="23" t="s">
        <v>44</v>
      </c>
      <c r="F29" s="23" t="s">
        <v>44</v>
      </c>
      <c r="G29" s="57" t="s">
        <v>44</v>
      </c>
      <c r="H29" s="58" t="s">
        <v>44</v>
      </c>
      <c r="I29" s="29" t="s">
        <v>44</v>
      </c>
      <c r="J29" s="29" t="s">
        <v>44</v>
      </c>
      <c r="K29" s="29" t="s">
        <v>44</v>
      </c>
      <c r="L29" s="62" t="s">
        <v>44</v>
      </c>
      <c r="M29" s="62" t="s">
        <v>44</v>
      </c>
      <c r="N29" s="60" t="s">
        <v>44</v>
      </c>
      <c r="O29" s="29" t="s">
        <v>44</v>
      </c>
      <c r="P29" s="62" t="s">
        <v>44</v>
      </c>
      <c r="Q29" s="62" t="s">
        <v>44</v>
      </c>
      <c r="R29" s="62" t="s">
        <v>44</v>
      </c>
      <c r="S29" s="62" t="s">
        <v>44</v>
      </c>
      <c r="T29" s="60" t="s">
        <v>44</v>
      </c>
      <c r="U29" s="29" t="s">
        <v>44</v>
      </c>
      <c r="V29" s="62" t="s">
        <v>44</v>
      </c>
      <c r="W29" s="62" t="s">
        <v>44</v>
      </c>
      <c r="X29" s="62" t="s">
        <v>44</v>
      </c>
      <c r="Y29" s="62" t="s">
        <v>44</v>
      </c>
      <c r="Z29" s="60" t="s">
        <v>44</v>
      </c>
      <c r="AA29" s="29" t="s">
        <v>44</v>
      </c>
      <c r="AB29" s="62" t="s">
        <v>44</v>
      </c>
      <c r="AC29" s="62" t="s">
        <v>44</v>
      </c>
      <c r="AD29" s="62" t="s">
        <v>44</v>
      </c>
      <c r="AE29" s="62" t="s">
        <v>44</v>
      </c>
      <c r="AF29" s="61" t="s">
        <v>131</v>
      </c>
    </row>
    <row r="30" spans="1:32" x14ac:dyDescent="0.25">
      <c r="A30" s="30" t="s">
        <v>13</v>
      </c>
      <c r="B30" s="56" t="s">
        <v>44</v>
      </c>
      <c r="C30" s="23" t="s">
        <v>44</v>
      </c>
      <c r="D30" s="23" t="s">
        <v>44</v>
      </c>
      <c r="E30" s="23" t="s">
        <v>44</v>
      </c>
      <c r="F30" s="23" t="s">
        <v>44</v>
      </c>
      <c r="G30" s="57" t="s">
        <v>44</v>
      </c>
      <c r="H30" s="58" t="s">
        <v>44</v>
      </c>
      <c r="I30" s="29" t="s">
        <v>44</v>
      </c>
      <c r="J30" s="29" t="s">
        <v>44</v>
      </c>
      <c r="K30" s="29" t="s">
        <v>44</v>
      </c>
      <c r="L30" s="62" t="s">
        <v>44</v>
      </c>
      <c r="M30" s="62" t="s">
        <v>44</v>
      </c>
      <c r="N30" s="60" t="s">
        <v>44</v>
      </c>
      <c r="O30" s="29" t="s">
        <v>44</v>
      </c>
      <c r="P30" s="62" t="s">
        <v>44</v>
      </c>
      <c r="Q30" s="62" t="s">
        <v>44</v>
      </c>
      <c r="R30" s="62" t="s">
        <v>44</v>
      </c>
      <c r="S30" s="62" t="s">
        <v>44</v>
      </c>
      <c r="T30" s="60" t="s">
        <v>44</v>
      </c>
      <c r="U30" s="29" t="s">
        <v>44</v>
      </c>
      <c r="V30" s="62" t="s">
        <v>44</v>
      </c>
      <c r="W30" s="62" t="s">
        <v>44</v>
      </c>
      <c r="X30" s="62" t="s">
        <v>44</v>
      </c>
      <c r="Y30" s="62" t="s">
        <v>44</v>
      </c>
      <c r="Z30" s="60" t="s">
        <v>44</v>
      </c>
      <c r="AA30" s="29" t="s">
        <v>44</v>
      </c>
      <c r="AB30" s="62" t="s">
        <v>44</v>
      </c>
      <c r="AC30" s="62" t="s">
        <v>44</v>
      </c>
      <c r="AD30" s="62" t="s">
        <v>44</v>
      </c>
      <c r="AE30" s="62" t="s">
        <v>44</v>
      </c>
      <c r="AF30" s="61" t="s">
        <v>79</v>
      </c>
    </row>
    <row r="31" spans="1:32" s="83" customFormat="1" x14ac:dyDescent="0.25">
      <c r="A31" s="30" t="s">
        <v>14</v>
      </c>
      <c r="B31" s="56" t="s">
        <v>44</v>
      </c>
      <c r="C31" s="81" t="s">
        <v>44</v>
      </c>
      <c r="D31" s="81" t="s">
        <v>44</v>
      </c>
      <c r="E31" s="81" t="s">
        <v>44</v>
      </c>
      <c r="F31" s="81" t="s">
        <v>44</v>
      </c>
      <c r="G31" s="82" t="s">
        <v>44</v>
      </c>
      <c r="H31" s="58" t="s">
        <v>44</v>
      </c>
      <c r="I31" s="32" t="s">
        <v>44</v>
      </c>
      <c r="J31" s="32" t="s">
        <v>44</v>
      </c>
      <c r="K31" s="32" t="s">
        <v>44</v>
      </c>
      <c r="L31" s="59" t="s">
        <v>44</v>
      </c>
      <c r="M31" s="59" t="s">
        <v>44</v>
      </c>
      <c r="N31" s="60" t="s">
        <v>44</v>
      </c>
      <c r="O31" s="32" t="s">
        <v>44</v>
      </c>
      <c r="P31" s="59" t="s">
        <v>44</v>
      </c>
      <c r="Q31" s="59" t="s">
        <v>44</v>
      </c>
      <c r="R31" s="59" t="s">
        <v>44</v>
      </c>
      <c r="S31" s="59" t="s">
        <v>44</v>
      </c>
      <c r="T31" s="60" t="s">
        <v>44</v>
      </c>
      <c r="U31" s="32" t="s">
        <v>44</v>
      </c>
      <c r="V31" s="59" t="s">
        <v>44</v>
      </c>
      <c r="W31" s="59" t="s">
        <v>44</v>
      </c>
      <c r="X31" s="59" t="s">
        <v>44</v>
      </c>
      <c r="Y31" s="59" t="s">
        <v>44</v>
      </c>
      <c r="Z31" s="60" t="s">
        <v>44</v>
      </c>
      <c r="AA31" s="32" t="s">
        <v>44</v>
      </c>
      <c r="AB31" s="59" t="s">
        <v>44</v>
      </c>
      <c r="AC31" s="59" t="s">
        <v>44</v>
      </c>
      <c r="AD31" s="59" t="s">
        <v>44</v>
      </c>
      <c r="AE31" s="59" t="s">
        <v>44</v>
      </c>
      <c r="AF31" s="61" t="s">
        <v>79</v>
      </c>
    </row>
    <row r="32" spans="1:32" s="83" customFormat="1" x14ac:dyDescent="0.25">
      <c r="A32" s="30" t="s">
        <v>15</v>
      </c>
      <c r="B32" s="56" t="s">
        <v>44</v>
      </c>
      <c r="C32" s="81" t="s">
        <v>44</v>
      </c>
      <c r="D32" s="81" t="s">
        <v>44</v>
      </c>
      <c r="E32" s="81" t="s">
        <v>44</v>
      </c>
      <c r="F32" s="81" t="s">
        <v>44</v>
      </c>
      <c r="G32" s="82" t="s">
        <v>44</v>
      </c>
      <c r="H32" s="58" t="s">
        <v>44</v>
      </c>
      <c r="I32" s="32" t="s">
        <v>44</v>
      </c>
      <c r="J32" s="32" t="s">
        <v>44</v>
      </c>
      <c r="K32" s="32" t="s">
        <v>44</v>
      </c>
      <c r="L32" s="59" t="s">
        <v>44</v>
      </c>
      <c r="M32" s="59" t="s">
        <v>44</v>
      </c>
      <c r="N32" s="60" t="s">
        <v>44</v>
      </c>
      <c r="O32" s="32" t="s">
        <v>44</v>
      </c>
      <c r="P32" s="59" t="s">
        <v>44</v>
      </c>
      <c r="Q32" s="59" t="s">
        <v>44</v>
      </c>
      <c r="R32" s="59" t="s">
        <v>44</v>
      </c>
      <c r="S32" s="59" t="s">
        <v>44</v>
      </c>
      <c r="T32" s="60" t="s">
        <v>44</v>
      </c>
      <c r="U32" s="32" t="s">
        <v>44</v>
      </c>
      <c r="V32" s="59" t="s">
        <v>44</v>
      </c>
      <c r="W32" s="59" t="s">
        <v>44</v>
      </c>
      <c r="X32" s="59" t="s">
        <v>44</v>
      </c>
      <c r="Y32" s="59" t="s">
        <v>44</v>
      </c>
      <c r="Z32" s="60" t="s">
        <v>44</v>
      </c>
      <c r="AA32" s="32" t="s">
        <v>44</v>
      </c>
      <c r="AB32" s="59" t="s">
        <v>44</v>
      </c>
      <c r="AC32" s="59" t="s">
        <v>44</v>
      </c>
      <c r="AD32" s="59" t="s">
        <v>44</v>
      </c>
      <c r="AE32" s="59" t="s">
        <v>44</v>
      </c>
      <c r="AF32" s="61" t="s">
        <v>79</v>
      </c>
    </row>
    <row r="33" spans="1:32" s="83" customFormat="1" x14ac:dyDescent="0.25">
      <c r="A33" s="30" t="s">
        <v>16</v>
      </c>
      <c r="B33" s="56" t="s">
        <v>44</v>
      </c>
      <c r="C33" s="81" t="s">
        <v>44</v>
      </c>
      <c r="D33" s="81" t="s">
        <v>44</v>
      </c>
      <c r="E33" s="81" t="s">
        <v>44</v>
      </c>
      <c r="F33" s="81" t="s">
        <v>44</v>
      </c>
      <c r="G33" s="82" t="s">
        <v>44</v>
      </c>
      <c r="H33" s="58" t="s">
        <v>44</v>
      </c>
      <c r="I33" s="32" t="s">
        <v>44</v>
      </c>
      <c r="J33" s="32" t="s">
        <v>44</v>
      </c>
      <c r="K33" s="32" t="s">
        <v>44</v>
      </c>
      <c r="L33" s="59" t="s">
        <v>44</v>
      </c>
      <c r="M33" s="59" t="s">
        <v>44</v>
      </c>
      <c r="N33" s="60" t="s">
        <v>44</v>
      </c>
      <c r="O33" s="32" t="s">
        <v>44</v>
      </c>
      <c r="P33" s="59" t="s">
        <v>44</v>
      </c>
      <c r="Q33" s="59" t="s">
        <v>44</v>
      </c>
      <c r="R33" s="59" t="s">
        <v>44</v>
      </c>
      <c r="S33" s="59" t="s">
        <v>44</v>
      </c>
      <c r="T33" s="60" t="s">
        <v>44</v>
      </c>
      <c r="U33" s="32" t="s">
        <v>44</v>
      </c>
      <c r="V33" s="59" t="s">
        <v>44</v>
      </c>
      <c r="W33" s="59" t="s">
        <v>44</v>
      </c>
      <c r="X33" s="59" t="s">
        <v>44</v>
      </c>
      <c r="Y33" s="59" t="s">
        <v>44</v>
      </c>
      <c r="Z33" s="60" t="s">
        <v>44</v>
      </c>
      <c r="AA33" s="32" t="s">
        <v>44</v>
      </c>
      <c r="AB33" s="59" t="s">
        <v>44</v>
      </c>
      <c r="AC33" s="59" t="s">
        <v>44</v>
      </c>
      <c r="AD33" s="59" t="s">
        <v>44</v>
      </c>
      <c r="AE33" s="59" t="s">
        <v>44</v>
      </c>
      <c r="AF33" s="61" t="s">
        <v>79</v>
      </c>
    </row>
    <row r="34" spans="1:32" x14ac:dyDescent="0.25">
      <c r="A34" s="30" t="s">
        <v>17</v>
      </c>
      <c r="B34" s="56" t="s">
        <v>44</v>
      </c>
      <c r="C34" s="23" t="s">
        <v>44</v>
      </c>
      <c r="D34" s="23" t="s">
        <v>44</v>
      </c>
      <c r="E34" s="23" t="s">
        <v>44</v>
      </c>
      <c r="F34" s="23" t="s">
        <v>44</v>
      </c>
      <c r="G34" s="57" t="s">
        <v>44</v>
      </c>
      <c r="H34" s="58" t="s">
        <v>44</v>
      </c>
      <c r="I34" s="29" t="s">
        <v>44</v>
      </c>
      <c r="J34" s="29" t="s">
        <v>44</v>
      </c>
      <c r="K34" s="29" t="s">
        <v>44</v>
      </c>
      <c r="L34" s="62" t="s">
        <v>44</v>
      </c>
      <c r="M34" s="62" t="s">
        <v>44</v>
      </c>
      <c r="N34" s="60" t="s">
        <v>44</v>
      </c>
      <c r="O34" s="29" t="s">
        <v>44</v>
      </c>
      <c r="P34" s="62" t="s">
        <v>44</v>
      </c>
      <c r="Q34" s="62" t="s">
        <v>44</v>
      </c>
      <c r="R34" s="62" t="s">
        <v>44</v>
      </c>
      <c r="S34" s="62" t="s">
        <v>44</v>
      </c>
      <c r="T34" s="60" t="s">
        <v>44</v>
      </c>
      <c r="U34" s="29" t="s">
        <v>44</v>
      </c>
      <c r="V34" s="62" t="s">
        <v>44</v>
      </c>
      <c r="W34" s="62" t="s">
        <v>44</v>
      </c>
      <c r="X34" s="62" t="s">
        <v>44</v>
      </c>
      <c r="Y34" s="62" t="s">
        <v>44</v>
      </c>
      <c r="Z34" s="60" t="s">
        <v>44</v>
      </c>
      <c r="AA34" s="29" t="s">
        <v>44</v>
      </c>
      <c r="AB34" s="62" t="s">
        <v>44</v>
      </c>
      <c r="AC34" s="62" t="s">
        <v>44</v>
      </c>
      <c r="AD34" s="62" t="s">
        <v>44</v>
      </c>
      <c r="AE34" s="62" t="s">
        <v>44</v>
      </c>
      <c r="AF34" s="61" t="s">
        <v>79</v>
      </c>
    </row>
    <row r="35" spans="1:32" x14ac:dyDescent="0.25">
      <c r="A35" s="30" t="s">
        <v>18</v>
      </c>
      <c r="B35" s="56" t="s">
        <v>44</v>
      </c>
      <c r="C35" s="23" t="s">
        <v>44</v>
      </c>
      <c r="D35" s="23" t="s">
        <v>44</v>
      </c>
      <c r="E35" s="23" t="s">
        <v>44</v>
      </c>
      <c r="F35" s="23" t="s">
        <v>44</v>
      </c>
      <c r="G35" s="57" t="s">
        <v>44</v>
      </c>
      <c r="H35" s="58" t="s">
        <v>44</v>
      </c>
      <c r="I35" s="29" t="s">
        <v>44</v>
      </c>
      <c r="J35" s="29" t="s">
        <v>44</v>
      </c>
      <c r="K35" s="29" t="s">
        <v>44</v>
      </c>
      <c r="L35" s="62" t="s">
        <v>44</v>
      </c>
      <c r="M35" s="62" t="s">
        <v>44</v>
      </c>
      <c r="N35" s="60" t="s">
        <v>44</v>
      </c>
      <c r="O35" s="29" t="s">
        <v>44</v>
      </c>
      <c r="P35" s="62" t="s">
        <v>44</v>
      </c>
      <c r="Q35" s="62" t="s">
        <v>44</v>
      </c>
      <c r="R35" s="62" t="s">
        <v>44</v>
      </c>
      <c r="S35" s="62" t="s">
        <v>44</v>
      </c>
      <c r="T35" s="60" t="s">
        <v>44</v>
      </c>
      <c r="U35" s="29" t="s">
        <v>44</v>
      </c>
      <c r="V35" s="62" t="s">
        <v>44</v>
      </c>
      <c r="W35" s="62" t="s">
        <v>44</v>
      </c>
      <c r="X35" s="62" t="s">
        <v>44</v>
      </c>
      <c r="Y35" s="62" t="s">
        <v>44</v>
      </c>
      <c r="Z35" s="60" t="s">
        <v>44</v>
      </c>
      <c r="AA35" s="29" t="s">
        <v>44</v>
      </c>
      <c r="AB35" s="62" t="s">
        <v>44</v>
      </c>
      <c r="AC35" s="62" t="s">
        <v>44</v>
      </c>
      <c r="AD35" s="62" t="s">
        <v>44</v>
      </c>
      <c r="AE35" s="62" t="s">
        <v>44</v>
      </c>
      <c r="AF35" s="61" t="s">
        <v>79</v>
      </c>
    </row>
    <row r="36" spans="1:32" x14ac:dyDescent="0.25">
      <c r="A36" s="30" t="s">
        <v>19</v>
      </c>
      <c r="B36" s="56" t="s">
        <v>44</v>
      </c>
      <c r="C36" s="23" t="s">
        <v>44</v>
      </c>
      <c r="D36" s="23" t="s">
        <v>44</v>
      </c>
      <c r="E36" s="23" t="s">
        <v>44</v>
      </c>
      <c r="F36" s="23" t="s">
        <v>44</v>
      </c>
      <c r="G36" s="57" t="s">
        <v>44</v>
      </c>
      <c r="H36" s="58" t="s">
        <v>44</v>
      </c>
      <c r="I36" s="29" t="s">
        <v>44</v>
      </c>
      <c r="J36" s="29" t="s">
        <v>44</v>
      </c>
      <c r="K36" s="29" t="s">
        <v>44</v>
      </c>
      <c r="L36" s="62" t="s">
        <v>44</v>
      </c>
      <c r="M36" s="62" t="s">
        <v>44</v>
      </c>
      <c r="N36" s="60" t="s">
        <v>44</v>
      </c>
      <c r="O36" s="29" t="s">
        <v>44</v>
      </c>
      <c r="P36" s="62" t="s">
        <v>44</v>
      </c>
      <c r="Q36" s="62" t="s">
        <v>44</v>
      </c>
      <c r="R36" s="62" t="s">
        <v>44</v>
      </c>
      <c r="S36" s="62" t="s">
        <v>44</v>
      </c>
      <c r="T36" s="60" t="s">
        <v>44</v>
      </c>
      <c r="U36" s="29" t="s">
        <v>44</v>
      </c>
      <c r="V36" s="62" t="s">
        <v>44</v>
      </c>
      <c r="W36" s="62" t="s">
        <v>44</v>
      </c>
      <c r="X36" s="62" t="s">
        <v>44</v>
      </c>
      <c r="Y36" s="62" t="s">
        <v>44</v>
      </c>
      <c r="Z36" s="60" t="s">
        <v>44</v>
      </c>
      <c r="AA36" s="29" t="s">
        <v>44</v>
      </c>
      <c r="AB36" s="62" t="s">
        <v>44</v>
      </c>
      <c r="AC36" s="62" t="s">
        <v>44</v>
      </c>
      <c r="AD36" s="62" t="s">
        <v>44</v>
      </c>
      <c r="AE36" s="62" t="s">
        <v>44</v>
      </c>
      <c r="AF36" s="61" t="s">
        <v>79</v>
      </c>
    </row>
    <row r="37" spans="1:32" x14ac:dyDescent="0.25">
      <c r="A37" s="30" t="s">
        <v>20</v>
      </c>
      <c r="B37" s="56" t="s">
        <v>44</v>
      </c>
      <c r="C37" s="23" t="s">
        <v>44</v>
      </c>
      <c r="D37" s="23" t="s">
        <v>44</v>
      </c>
      <c r="E37" s="23" t="s">
        <v>44</v>
      </c>
      <c r="F37" s="23" t="s">
        <v>44</v>
      </c>
      <c r="G37" s="57" t="s">
        <v>44</v>
      </c>
      <c r="H37" s="58" t="s">
        <v>44</v>
      </c>
      <c r="I37" s="29" t="s">
        <v>44</v>
      </c>
      <c r="J37" s="29" t="s">
        <v>44</v>
      </c>
      <c r="K37" s="29" t="s">
        <v>44</v>
      </c>
      <c r="L37" s="62" t="s">
        <v>44</v>
      </c>
      <c r="M37" s="62" t="s">
        <v>44</v>
      </c>
      <c r="N37" s="60" t="s">
        <v>44</v>
      </c>
      <c r="O37" s="29" t="s">
        <v>44</v>
      </c>
      <c r="P37" s="62" t="s">
        <v>44</v>
      </c>
      <c r="Q37" s="62" t="s">
        <v>44</v>
      </c>
      <c r="R37" s="62" t="s">
        <v>44</v>
      </c>
      <c r="S37" s="62" t="s">
        <v>44</v>
      </c>
      <c r="T37" s="60" t="s">
        <v>44</v>
      </c>
      <c r="U37" s="29" t="s">
        <v>44</v>
      </c>
      <c r="V37" s="62" t="s">
        <v>44</v>
      </c>
      <c r="W37" s="62" t="s">
        <v>44</v>
      </c>
      <c r="X37" s="62" t="s">
        <v>44</v>
      </c>
      <c r="Y37" s="62" t="s">
        <v>44</v>
      </c>
      <c r="Z37" s="60" t="s">
        <v>44</v>
      </c>
      <c r="AA37" s="29" t="s">
        <v>44</v>
      </c>
      <c r="AB37" s="62" t="s">
        <v>44</v>
      </c>
      <c r="AC37" s="62" t="s">
        <v>44</v>
      </c>
      <c r="AD37" s="62" t="s">
        <v>44</v>
      </c>
      <c r="AE37" s="62" t="s">
        <v>44</v>
      </c>
      <c r="AF37" s="61" t="s">
        <v>79</v>
      </c>
    </row>
    <row r="38" spans="1:32" x14ac:dyDescent="0.25">
      <c r="A38" s="84" t="s">
        <v>21</v>
      </c>
      <c r="B38" s="64" t="s">
        <v>44</v>
      </c>
      <c r="C38" s="65" t="s">
        <v>44</v>
      </c>
      <c r="D38" s="65" t="s">
        <v>44</v>
      </c>
      <c r="E38" s="65" t="s">
        <v>44</v>
      </c>
      <c r="F38" s="65" t="s">
        <v>44</v>
      </c>
      <c r="G38" s="66" t="s">
        <v>44</v>
      </c>
      <c r="H38" s="67" t="s">
        <v>44</v>
      </c>
      <c r="I38" s="85" t="s">
        <v>44</v>
      </c>
      <c r="J38" s="85" t="s">
        <v>44</v>
      </c>
      <c r="K38" s="85" t="s">
        <v>44</v>
      </c>
      <c r="L38" s="86" t="s">
        <v>44</v>
      </c>
      <c r="M38" s="86" t="s">
        <v>44</v>
      </c>
      <c r="N38" s="70" t="s">
        <v>44</v>
      </c>
      <c r="O38" s="85" t="s">
        <v>44</v>
      </c>
      <c r="P38" s="86" t="s">
        <v>44</v>
      </c>
      <c r="Q38" s="86" t="s">
        <v>44</v>
      </c>
      <c r="R38" s="86" t="s">
        <v>44</v>
      </c>
      <c r="S38" s="86" t="s">
        <v>44</v>
      </c>
      <c r="T38" s="70" t="s">
        <v>44</v>
      </c>
      <c r="U38" s="85" t="s">
        <v>44</v>
      </c>
      <c r="V38" s="86" t="s">
        <v>44</v>
      </c>
      <c r="W38" s="86" t="s">
        <v>44</v>
      </c>
      <c r="X38" s="86" t="s">
        <v>44</v>
      </c>
      <c r="Y38" s="86" t="s">
        <v>44</v>
      </c>
      <c r="Z38" s="70" t="s">
        <v>44</v>
      </c>
      <c r="AA38" s="85" t="s">
        <v>44</v>
      </c>
      <c r="AB38" s="86" t="s">
        <v>44</v>
      </c>
      <c r="AC38" s="86" t="s">
        <v>44</v>
      </c>
      <c r="AD38" s="86" t="s">
        <v>44</v>
      </c>
      <c r="AE38" s="86" t="s">
        <v>44</v>
      </c>
      <c r="AF38" s="71" t="s">
        <v>79</v>
      </c>
    </row>
    <row r="39" spans="1:32" x14ac:dyDescent="0.25">
      <c r="A39" s="30" t="s">
        <v>22</v>
      </c>
      <c r="B39" s="56" t="s">
        <v>44</v>
      </c>
      <c r="C39" s="23" t="s">
        <v>44</v>
      </c>
      <c r="D39" s="23" t="s">
        <v>44</v>
      </c>
      <c r="E39" s="23" t="s">
        <v>44</v>
      </c>
      <c r="F39" s="23" t="s">
        <v>44</v>
      </c>
      <c r="G39" s="57" t="s">
        <v>44</v>
      </c>
      <c r="H39" s="58" t="s">
        <v>44</v>
      </c>
      <c r="I39" s="32" t="s">
        <v>44</v>
      </c>
      <c r="J39" s="59" t="s">
        <v>44</v>
      </c>
      <c r="K39" s="59" t="s">
        <v>44</v>
      </c>
      <c r="L39" s="59" t="s">
        <v>44</v>
      </c>
      <c r="M39" s="59" t="s">
        <v>44</v>
      </c>
      <c r="N39" s="60" t="s">
        <v>44</v>
      </c>
      <c r="O39" s="32" t="s">
        <v>44</v>
      </c>
      <c r="P39" s="59" t="s">
        <v>44</v>
      </c>
      <c r="Q39" s="59" t="s">
        <v>44</v>
      </c>
      <c r="R39" s="59" t="s">
        <v>44</v>
      </c>
      <c r="S39" s="59" t="s">
        <v>44</v>
      </c>
      <c r="T39" s="60" t="s">
        <v>44</v>
      </c>
      <c r="U39" s="32" t="s">
        <v>44</v>
      </c>
      <c r="V39" s="59" t="s">
        <v>44</v>
      </c>
      <c r="W39" s="59" t="s">
        <v>44</v>
      </c>
      <c r="X39" s="59" t="s">
        <v>44</v>
      </c>
      <c r="Y39" s="59" t="s">
        <v>44</v>
      </c>
      <c r="Z39" s="60" t="s">
        <v>44</v>
      </c>
      <c r="AA39" s="32" t="s">
        <v>44</v>
      </c>
      <c r="AB39" s="59" t="s">
        <v>44</v>
      </c>
      <c r="AC39" s="59" t="s">
        <v>44</v>
      </c>
      <c r="AD39" s="59" t="s">
        <v>44</v>
      </c>
      <c r="AE39" s="59" t="s">
        <v>44</v>
      </c>
      <c r="AF39" s="71" t="s">
        <v>79</v>
      </c>
    </row>
    <row r="40" spans="1:32" x14ac:dyDescent="0.25">
      <c r="A40" s="30" t="s">
        <v>23</v>
      </c>
      <c r="B40" s="56" t="s">
        <v>44</v>
      </c>
      <c r="C40" s="23" t="s">
        <v>44</v>
      </c>
      <c r="D40" s="23" t="s">
        <v>44</v>
      </c>
      <c r="E40" s="23" t="s">
        <v>44</v>
      </c>
      <c r="F40" s="23" t="s">
        <v>44</v>
      </c>
      <c r="G40" s="57" t="s">
        <v>44</v>
      </c>
      <c r="H40" s="58" t="s">
        <v>44</v>
      </c>
      <c r="I40" s="32" t="s">
        <v>44</v>
      </c>
      <c r="J40" s="59" t="s">
        <v>44</v>
      </c>
      <c r="K40" s="59" t="s">
        <v>44</v>
      </c>
      <c r="L40" s="59" t="s">
        <v>44</v>
      </c>
      <c r="M40" s="59" t="s">
        <v>44</v>
      </c>
      <c r="N40" s="60" t="s">
        <v>44</v>
      </c>
      <c r="O40" s="32" t="s">
        <v>44</v>
      </c>
      <c r="P40" s="59" t="s">
        <v>44</v>
      </c>
      <c r="Q40" s="59" t="s">
        <v>44</v>
      </c>
      <c r="R40" s="59" t="s">
        <v>44</v>
      </c>
      <c r="S40" s="59" t="s">
        <v>44</v>
      </c>
      <c r="T40" s="60" t="s">
        <v>44</v>
      </c>
      <c r="U40" s="32" t="s">
        <v>44</v>
      </c>
      <c r="V40" s="59" t="s">
        <v>44</v>
      </c>
      <c r="W40" s="59" t="s">
        <v>44</v>
      </c>
      <c r="X40" s="59" t="s">
        <v>44</v>
      </c>
      <c r="Y40" s="59" t="s">
        <v>44</v>
      </c>
      <c r="Z40" s="60" t="s">
        <v>44</v>
      </c>
      <c r="AA40" s="32" t="s">
        <v>44</v>
      </c>
      <c r="AB40" s="59" t="s">
        <v>44</v>
      </c>
      <c r="AC40" s="59" t="s">
        <v>44</v>
      </c>
      <c r="AD40" s="59" t="s">
        <v>44</v>
      </c>
      <c r="AE40" s="59" t="s">
        <v>44</v>
      </c>
      <c r="AF40" s="71" t="s">
        <v>79</v>
      </c>
    </row>
    <row r="41" spans="1:32" x14ac:dyDescent="0.25">
      <c r="A41" s="30" t="s">
        <v>24</v>
      </c>
      <c r="B41" s="56" t="s">
        <v>44</v>
      </c>
      <c r="C41" s="23" t="s">
        <v>44</v>
      </c>
      <c r="D41" s="23" t="s">
        <v>44</v>
      </c>
      <c r="E41" s="23" t="s">
        <v>44</v>
      </c>
      <c r="F41" s="23" t="s">
        <v>44</v>
      </c>
      <c r="G41" s="57" t="s">
        <v>44</v>
      </c>
      <c r="H41" s="58" t="s">
        <v>44</v>
      </c>
      <c r="I41" s="32" t="s">
        <v>44</v>
      </c>
      <c r="J41" s="59" t="s">
        <v>44</v>
      </c>
      <c r="K41" s="59" t="s">
        <v>44</v>
      </c>
      <c r="L41" s="59" t="s">
        <v>44</v>
      </c>
      <c r="M41" s="59" t="s">
        <v>44</v>
      </c>
      <c r="N41" s="60" t="s">
        <v>44</v>
      </c>
      <c r="O41" s="32" t="s">
        <v>44</v>
      </c>
      <c r="P41" s="59" t="s">
        <v>44</v>
      </c>
      <c r="Q41" s="59" t="s">
        <v>44</v>
      </c>
      <c r="R41" s="59" t="s">
        <v>44</v>
      </c>
      <c r="S41" s="59" t="s">
        <v>44</v>
      </c>
      <c r="T41" s="60" t="s">
        <v>44</v>
      </c>
      <c r="U41" s="32" t="s">
        <v>44</v>
      </c>
      <c r="V41" s="59" t="s">
        <v>44</v>
      </c>
      <c r="W41" s="59" t="s">
        <v>44</v>
      </c>
      <c r="X41" s="59" t="s">
        <v>44</v>
      </c>
      <c r="Y41" s="59" t="s">
        <v>44</v>
      </c>
      <c r="Z41" s="60" t="s">
        <v>44</v>
      </c>
      <c r="AA41" s="32" t="s">
        <v>44</v>
      </c>
      <c r="AB41" s="59" t="s">
        <v>44</v>
      </c>
      <c r="AC41" s="59" t="s">
        <v>44</v>
      </c>
      <c r="AD41" s="59" t="s">
        <v>44</v>
      </c>
      <c r="AE41" s="59" t="s">
        <v>44</v>
      </c>
      <c r="AF41" s="71" t="s">
        <v>79</v>
      </c>
    </row>
    <row r="42" spans="1:32" x14ac:dyDescent="0.25">
      <c r="A42" s="30" t="s">
        <v>25</v>
      </c>
      <c r="B42" s="56" t="s">
        <v>44</v>
      </c>
      <c r="C42" s="23" t="s">
        <v>44</v>
      </c>
      <c r="D42" s="23" t="s">
        <v>44</v>
      </c>
      <c r="E42" s="23" t="s">
        <v>44</v>
      </c>
      <c r="F42" s="23" t="s">
        <v>44</v>
      </c>
      <c r="G42" s="57" t="s">
        <v>44</v>
      </c>
      <c r="H42" s="58" t="s">
        <v>44</v>
      </c>
      <c r="I42" s="32" t="s">
        <v>44</v>
      </c>
      <c r="J42" s="59" t="s">
        <v>44</v>
      </c>
      <c r="K42" s="59" t="s">
        <v>44</v>
      </c>
      <c r="L42" s="59" t="s">
        <v>44</v>
      </c>
      <c r="M42" s="59" t="s">
        <v>44</v>
      </c>
      <c r="N42" s="60" t="s">
        <v>44</v>
      </c>
      <c r="O42" s="32" t="s">
        <v>44</v>
      </c>
      <c r="P42" s="59" t="s">
        <v>44</v>
      </c>
      <c r="Q42" s="59" t="s">
        <v>44</v>
      </c>
      <c r="R42" s="59" t="s">
        <v>44</v>
      </c>
      <c r="S42" s="59" t="s">
        <v>44</v>
      </c>
      <c r="T42" s="60" t="s">
        <v>44</v>
      </c>
      <c r="U42" s="32" t="s">
        <v>44</v>
      </c>
      <c r="V42" s="59" t="s">
        <v>44</v>
      </c>
      <c r="W42" s="59" t="s">
        <v>44</v>
      </c>
      <c r="X42" s="59" t="s">
        <v>44</v>
      </c>
      <c r="Y42" s="59" t="s">
        <v>44</v>
      </c>
      <c r="Z42" s="60" t="s">
        <v>44</v>
      </c>
      <c r="AA42" s="32" t="s">
        <v>44</v>
      </c>
      <c r="AB42" s="59" t="s">
        <v>44</v>
      </c>
      <c r="AC42" s="59" t="s">
        <v>44</v>
      </c>
      <c r="AD42" s="59" t="s">
        <v>44</v>
      </c>
      <c r="AE42" s="59" t="s">
        <v>44</v>
      </c>
      <c r="AF42" s="71" t="s">
        <v>79</v>
      </c>
    </row>
    <row r="43" spans="1:32" x14ac:dyDescent="0.25">
      <c r="A43" s="30" t="s">
        <v>26</v>
      </c>
      <c r="B43" s="56" t="s">
        <v>44</v>
      </c>
      <c r="C43" s="23" t="s">
        <v>44</v>
      </c>
      <c r="D43" s="23" t="s">
        <v>44</v>
      </c>
      <c r="E43" s="23" t="s">
        <v>44</v>
      </c>
      <c r="F43" s="23" t="s">
        <v>44</v>
      </c>
      <c r="G43" s="57" t="s">
        <v>44</v>
      </c>
      <c r="H43" s="58" t="s">
        <v>44</v>
      </c>
      <c r="I43" s="32" t="s">
        <v>44</v>
      </c>
      <c r="J43" s="59" t="s">
        <v>44</v>
      </c>
      <c r="K43" s="59" t="s">
        <v>44</v>
      </c>
      <c r="L43" s="59" t="s">
        <v>44</v>
      </c>
      <c r="M43" s="59" t="s">
        <v>44</v>
      </c>
      <c r="N43" s="60" t="s">
        <v>44</v>
      </c>
      <c r="O43" s="32" t="s">
        <v>44</v>
      </c>
      <c r="P43" s="59" t="s">
        <v>44</v>
      </c>
      <c r="Q43" s="59" t="s">
        <v>44</v>
      </c>
      <c r="R43" s="59" t="s">
        <v>44</v>
      </c>
      <c r="S43" s="59" t="s">
        <v>44</v>
      </c>
      <c r="T43" s="60" t="s">
        <v>44</v>
      </c>
      <c r="U43" s="32" t="s">
        <v>44</v>
      </c>
      <c r="V43" s="59" t="s">
        <v>44</v>
      </c>
      <c r="W43" s="59" t="s">
        <v>44</v>
      </c>
      <c r="X43" s="59" t="s">
        <v>44</v>
      </c>
      <c r="Y43" s="59" t="s">
        <v>44</v>
      </c>
      <c r="Z43" s="60" t="s">
        <v>44</v>
      </c>
      <c r="AA43" s="32" t="s">
        <v>44</v>
      </c>
      <c r="AB43" s="59" t="s">
        <v>44</v>
      </c>
      <c r="AC43" s="59" t="s">
        <v>44</v>
      </c>
      <c r="AD43" s="59" t="s">
        <v>44</v>
      </c>
      <c r="AE43" s="59" t="s">
        <v>44</v>
      </c>
      <c r="AF43" s="71" t="s">
        <v>79</v>
      </c>
    </row>
    <row r="44" spans="1:32" ht="14.25" thickBot="1" x14ac:dyDescent="0.3">
      <c r="A44" s="84" t="s">
        <v>27</v>
      </c>
      <c r="B44" s="64" t="s">
        <v>44</v>
      </c>
      <c r="C44" s="65" t="s">
        <v>44</v>
      </c>
      <c r="D44" s="65" t="s">
        <v>44</v>
      </c>
      <c r="E44" s="65" t="s">
        <v>44</v>
      </c>
      <c r="F44" s="65" t="s">
        <v>44</v>
      </c>
      <c r="G44" s="66" t="s">
        <v>44</v>
      </c>
      <c r="H44" s="67" t="s">
        <v>44</v>
      </c>
      <c r="I44" s="85" t="s">
        <v>44</v>
      </c>
      <c r="J44" s="86" t="s">
        <v>44</v>
      </c>
      <c r="K44" s="86" t="s">
        <v>44</v>
      </c>
      <c r="L44" s="86" t="s">
        <v>44</v>
      </c>
      <c r="M44" s="86" t="s">
        <v>44</v>
      </c>
      <c r="N44" s="70" t="s">
        <v>44</v>
      </c>
      <c r="O44" s="85" t="s">
        <v>44</v>
      </c>
      <c r="P44" s="86" t="s">
        <v>44</v>
      </c>
      <c r="Q44" s="86" t="s">
        <v>44</v>
      </c>
      <c r="R44" s="86" t="s">
        <v>44</v>
      </c>
      <c r="S44" s="86" t="s">
        <v>44</v>
      </c>
      <c r="T44" s="70" t="s">
        <v>44</v>
      </c>
      <c r="U44" s="85" t="s">
        <v>44</v>
      </c>
      <c r="V44" s="86" t="s">
        <v>44</v>
      </c>
      <c r="W44" s="86" t="s">
        <v>44</v>
      </c>
      <c r="X44" s="86" t="s">
        <v>44</v>
      </c>
      <c r="Y44" s="86" t="s">
        <v>44</v>
      </c>
      <c r="Z44" s="70" t="s">
        <v>44</v>
      </c>
      <c r="AA44" s="85" t="s">
        <v>44</v>
      </c>
      <c r="AB44" s="86" t="s">
        <v>44</v>
      </c>
      <c r="AC44" s="86" t="s">
        <v>44</v>
      </c>
      <c r="AD44" s="86" t="s">
        <v>44</v>
      </c>
      <c r="AE44" s="86" t="s">
        <v>44</v>
      </c>
      <c r="AF44" s="71" t="s">
        <v>132</v>
      </c>
    </row>
    <row r="45" spans="1:32" x14ac:dyDescent="0.25">
      <c r="A45" s="255" t="s">
        <v>28</v>
      </c>
      <c r="B45" s="245">
        <f t="shared" ref="B45:B56" si="20">SUM(H45,N45,T45,Z45)</f>
        <v>1388</v>
      </c>
      <c r="C45" s="15">
        <f t="shared" ref="C45:C54" si="21">SUM(I45,O45,U45,AA45)</f>
        <v>235</v>
      </c>
      <c r="D45" s="15">
        <f t="shared" ref="D45:D54" si="22">SUM(J45,P45,V45,AB45)</f>
        <v>560</v>
      </c>
      <c r="E45" s="15">
        <f t="shared" ref="E45:E54" si="23">SUM(K45,Q45,W45,AC45)</f>
        <v>120</v>
      </c>
      <c r="F45" s="15">
        <f t="shared" ref="F45:F54" si="24">SUM(L45,R45,X45,AD45)</f>
        <v>828</v>
      </c>
      <c r="G45" s="328">
        <f t="shared" ref="G45:G54" si="25">SUM(M45,S45,Y45,AE45)</f>
        <v>115</v>
      </c>
      <c r="H45" s="326">
        <f t="shared" ref="H45:I48" si="26">SUM(J45,L45)</f>
        <v>1175</v>
      </c>
      <c r="I45" s="319">
        <f t="shared" si="26"/>
        <v>174</v>
      </c>
      <c r="J45" s="320">
        <v>454</v>
      </c>
      <c r="K45" s="320">
        <v>91</v>
      </c>
      <c r="L45" s="320">
        <v>721</v>
      </c>
      <c r="M45" s="320">
        <v>83</v>
      </c>
      <c r="N45" s="318">
        <f t="shared" ref="N45:O48" si="27">SUM(P45,R45)</f>
        <v>198</v>
      </c>
      <c r="O45" s="319">
        <f t="shared" si="27"/>
        <v>58</v>
      </c>
      <c r="P45" s="320">
        <v>97</v>
      </c>
      <c r="Q45" s="320">
        <v>28</v>
      </c>
      <c r="R45" s="320">
        <v>101</v>
      </c>
      <c r="S45" s="320">
        <v>30</v>
      </c>
      <c r="T45" s="318">
        <f t="shared" ref="T45:U48" si="28">SUM(V45,X45)</f>
        <v>15</v>
      </c>
      <c r="U45" s="319">
        <f t="shared" si="28"/>
        <v>3</v>
      </c>
      <c r="V45" s="320">
        <v>9</v>
      </c>
      <c r="W45" s="320">
        <v>1</v>
      </c>
      <c r="X45" s="320">
        <v>6</v>
      </c>
      <c r="Y45" s="320">
        <v>2</v>
      </c>
      <c r="Z45" s="318">
        <f t="shared" ref="Z45:AA48" si="29">SUM(AB45,AD45)</f>
        <v>0</v>
      </c>
      <c r="AA45" s="319">
        <f t="shared" si="29"/>
        <v>0</v>
      </c>
      <c r="AB45" s="320">
        <v>0</v>
      </c>
      <c r="AC45" s="320">
        <v>0</v>
      </c>
      <c r="AD45" s="320">
        <v>0</v>
      </c>
      <c r="AE45" s="320">
        <v>0</v>
      </c>
      <c r="AF45" s="321" t="s">
        <v>80</v>
      </c>
    </row>
    <row r="46" spans="1:32" x14ac:dyDescent="0.25">
      <c r="A46" s="145" t="s">
        <v>29</v>
      </c>
      <c r="B46" s="56">
        <f t="shared" si="20"/>
        <v>1673</v>
      </c>
      <c r="C46" s="23">
        <f t="shared" si="21"/>
        <v>281</v>
      </c>
      <c r="D46" s="23">
        <f t="shared" si="22"/>
        <v>772</v>
      </c>
      <c r="E46" s="23">
        <f t="shared" si="23"/>
        <v>154</v>
      </c>
      <c r="F46" s="23">
        <f t="shared" si="24"/>
        <v>901</v>
      </c>
      <c r="G46" s="57">
        <f t="shared" si="25"/>
        <v>127</v>
      </c>
      <c r="H46" s="58">
        <f t="shared" si="26"/>
        <v>1397</v>
      </c>
      <c r="I46" s="32">
        <f t="shared" si="26"/>
        <v>209</v>
      </c>
      <c r="J46" s="90">
        <v>622</v>
      </c>
      <c r="K46" s="90">
        <v>113</v>
      </c>
      <c r="L46" s="90">
        <v>775</v>
      </c>
      <c r="M46" s="90">
        <v>96</v>
      </c>
      <c r="N46" s="60">
        <f t="shared" si="27"/>
        <v>255</v>
      </c>
      <c r="O46" s="32">
        <f t="shared" si="27"/>
        <v>70</v>
      </c>
      <c r="P46" s="90">
        <v>133</v>
      </c>
      <c r="Q46" s="90">
        <v>39</v>
      </c>
      <c r="R46" s="90">
        <v>122</v>
      </c>
      <c r="S46" s="90">
        <v>31</v>
      </c>
      <c r="T46" s="60">
        <f t="shared" si="28"/>
        <v>21</v>
      </c>
      <c r="U46" s="32">
        <f t="shared" si="28"/>
        <v>2</v>
      </c>
      <c r="V46" s="90">
        <v>17</v>
      </c>
      <c r="W46" s="90">
        <v>2</v>
      </c>
      <c r="X46" s="90">
        <v>4</v>
      </c>
      <c r="Y46" s="90">
        <v>0</v>
      </c>
      <c r="Z46" s="60">
        <f t="shared" si="29"/>
        <v>0</v>
      </c>
      <c r="AA46" s="32">
        <f t="shared" si="29"/>
        <v>0</v>
      </c>
      <c r="AB46" s="90">
        <v>0</v>
      </c>
      <c r="AC46" s="90">
        <v>0</v>
      </c>
      <c r="AD46" s="90">
        <v>0</v>
      </c>
      <c r="AE46" s="90">
        <v>0</v>
      </c>
      <c r="AF46" s="91" t="s">
        <v>80</v>
      </c>
    </row>
    <row r="47" spans="1:32" x14ac:dyDescent="0.25">
      <c r="A47" s="145" t="s">
        <v>30</v>
      </c>
      <c r="B47" s="56">
        <f t="shared" si="20"/>
        <v>1990</v>
      </c>
      <c r="C47" s="23">
        <f t="shared" si="21"/>
        <v>344</v>
      </c>
      <c r="D47" s="23">
        <f t="shared" si="22"/>
        <v>1002</v>
      </c>
      <c r="E47" s="23">
        <f t="shared" si="23"/>
        <v>201</v>
      </c>
      <c r="F47" s="23">
        <f t="shared" si="24"/>
        <v>988</v>
      </c>
      <c r="G47" s="57">
        <f t="shared" si="25"/>
        <v>143</v>
      </c>
      <c r="H47" s="58">
        <f t="shared" si="26"/>
        <v>1657</v>
      </c>
      <c r="I47" s="32">
        <f t="shared" si="26"/>
        <v>264</v>
      </c>
      <c r="J47" s="90">
        <v>804</v>
      </c>
      <c r="K47" s="90">
        <v>152</v>
      </c>
      <c r="L47" s="90">
        <v>853</v>
      </c>
      <c r="M47" s="90">
        <v>112</v>
      </c>
      <c r="N47" s="60">
        <f t="shared" si="27"/>
        <v>296</v>
      </c>
      <c r="O47" s="32">
        <f t="shared" si="27"/>
        <v>78</v>
      </c>
      <c r="P47" s="90">
        <v>169</v>
      </c>
      <c r="Q47" s="90">
        <v>47</v>
      </c>
      <c r="R47" s="90">
        <v>127</v>
      </c>
      <c r="S47" s="90">
        <v>31</v>
      </c>
      <c r="T47" s="60">
        <f t="shared" si="28"/>
        <v>30</v>
      </c>
      <c r="U47" s="32">
        <f t="shared" si="28"/>
        <v>2</v>
      </c>
      <c r="V47" s="90">
        <v>22</v>
      </c>
      <c r="W47" s="90">
        <v>2</v>
      </c>
      <c r="X47" s="90">
        <v>8</v>
      </c>
      <c r="Y47" s="90">
        <v>0</v>
      </c>
      <c r="Z47" s="60">
        <f t="shared" si="29"/>
        <v>7</v>
      </c>
      <c r="AA47" s="32">
        <f t="shared" si="29"/>
        <v>0</v>
      </c>
      <c r="AB47" s="90">
        <v>7</v>
      </c>
      <c r="AC47" s="90">
        <v>0</v>
      </c>
      <c r="AD47" s="90">
        <v>0</v>
      </c>
      <c r="AE47" s="90">
        <v>0</v>
      </c>
      <c r="AF47" s="91" t="s">
        <v>80</v>
      </c>
    </row>
    <row r="48" spans="1:32" x14ac:dyDescent="0.25">
      <c r="A48" s="145" t="s">
        <v>31</v>
      </c>
      <c r="B48" s="56">
        <f t="shared" si="20"/>
        <v>2895</v>
      </c>
      <c r="C48" s="23">
        <f t="shared" si="21"/>
        <v>557</v>
      </c>
      <c r="D48" s="23">
        <f t="shared" si="22"/>
        <v>1547</v>
      </c>
      <c r="E48" s="23">
        <f t="shared" si="23"/>
        <v>355</v>
      </c>
      <c r="F48" s="23">
        <f t="shared" si="24"/>
        <v>1348</v>
      </c>
      <c r="G48" s="57">
        <f t="shared" si="25"/>
        <v>202</v>
      </c>
      <c r="H48" s="58">
        <f t="shared" si="26"/>
        <v>2524</v>
      </c>
      <c r="I48" s="32">
        <f t="shared" si="26"/>
        <v>465</v>
      </c>
      <c r="J48" s="90">
        <v>1340</v>
      </c>
      <c r="K48" s="90">
        <v>305</v>
      </c>
      <c r="L48" s="90">
        <v>1184</v>
      </c>
      <c r="M48" s="90">
        <v>160</v>
      </c>
      <c r="N48" s="60">
        <f t="shared" si="27"/>
        <v>337</v>
      </c>
      <c r="O48" s="32">
        <f t="shared" si="27"/>
        <v>89</v>
      </c>
      <c r="P48" s="90">
        <v>181</v>
      </c>
      <c r="Q48" s="90">
        <v>47</v>
      </c>
      <c r="R48" s="90">
        <v>156</v>
      </c>
      <c r="S48" s="90">
        <v>42</v>
      </c>
      <c r="T48" s="60">
        <f t="shared" si="28"/>
        <v>33</v>
      </c>
      <c r="U48" s="32">
        <f t="shared" si="28"/>
        <v>3</v>
      </c>
      <c r="V48" s="90">
        <v>25</v>
      </c>
      <c r="W48" s="90">
        <v>3</v>
      </c>
      <c r="X48" s="90">
        <v>8</v>
      </c>
      <c r="Y48" s="90">
        <v>0</v>
      </c>
      <c r="Z48" s="60">
        <f t="shared" si="29"/>
        <v>1</v>
      </c>
      <c r="AA48" s="32">
        <f t="shared" si="29"/>
        <v>0</v>
      </c>
      <c r="AB48" s="90">
        <v>1</v>
      </c>
      <c r="AC48" s="90">
        <v>0</v>
      </c>
      <c r="AD48" s="90">
        <v>0</v>
      </c>
      <c r="AE48" s="90">
        <v>0</v>
      </c>
      <c r="AF48" s="91" t="s">
        <v>80</v>
      </c>
    </row>
    <row r="49" spans="1:32" x14ac:dyDescent="0.25">
      <c r="A49" s="141" t="s">
        <v>32</v>
      </c>
      <c r="B49" s="56">
        <v>3097</v>
      </c>
      <c r="C49" s="81">
        <v>602</v>
      </c>
      <c r="D49" s="23">
        <v>1693</v>
      </c>
      <c r="E49" s="23">
        <v>380</v>
      </c>
      <c r="F49" s="23">
        <v>1404</v>
      </c>
      <c r="G49" s="57">
        <v>222</v>
      </c>
      <c r="H49" s="58">
        <v>2729</v>
      </c>
      <c r="I49" s="32">
        <v>507</v>
      </c>
      <c r="J49" s="90">
        <v>1493</v>
      </c>
      <c r="K49" s="90">
        <v>331</v>
      </c>
      <c r="L49" s="90">
        <v>1236</v>
      </c>
      <c r="M49" s="90">
        <v>176</v>
      </c>
      <c r="N49" s="60">
        <v>339</v>
      </c>
      <c r="O49" s="32">
        <v>93</v>
      </c>
      <c r="P49" s="90">
        <v>179</v>
      </c>
      <c r="Q49" s="90">
        <v>48</v>
      </c>
      <c r="R49" s="90">
        <v>160</v>
      </c>
      <c r="S49" s="90">
        <v>45</v>
      </c>
      <c r="T49" s="60">
        <v>27</v>
      </c>
      <c r="U49" s="32">
        <v>2</v>
      </c>
      <c r="V49" s="90">
        <v>20</v>
      </c>
      <c r="W49" s="90">
        <v>1</v>
      </c>
      <c r="X49" s="90">
        <v>7</v>
      </c>
      <c r="Y49" s="90">
        <v>1</v>
      </c>
      <c r="Z49" s="60">
        <v>2</v>
      </c>
      <c r="AA49" s="32">
        <v>0</v>
      </c>
      <c r="AB49" s="90">
        <v>1</v>
      </c>
      <c r="AC49" s="90">
        <v>0</v>
      </c>
      <c r="AD49" s="90">
        <v>1</v>
      </c>
      <c r="AE49" s="90">
        <v>0</v>
      </c>
      <c r="AF49" s="91" t="s">
        <v>80</v>
      </c>
    </row>
    <row r="50" spans="1:32" x14ac:dyDescent="0.25">
      <c r="A50" s="145" t="s">
        <v>33</v>
      </c>
      <c r="B50" s="56">
        <f t="shared" si="20"/>
        <v>5005</v>
      </c>
      <c r="C50" s="23">
        <f t="shared" si="21"/>
        <v>881</v>
      </c>
      <c r="D50" s="23">
        <f t="shared" si="22"/>
        <v>3174</v>
      </c>
      <c r="E50" s="23">
        <f t="shared" si="23"/>
        <v>581</v>
      </c>
      <c r="F50" s="23">
        <f t="shared" si="24"/>
        <v>1831</v>
      </c>
      <c r="G50" s="57">
        <f t="shared" si="25"/>
        <v>300</v>
      </c>
      <c r="H50" s="58">
        <f t="shared" ref="H50:I55" si="30">SUM(J50,L50)</f>
        <v>4345</v>
      </c>
      <c r="I50" s="32">
        <f t="shared" si="30"/>
        <v>741</v>
      </c>
      <c r="J50" s="90">
        <v>2724</v>
      </c>
      <c r="K50" s="90">
        <v>496</v>
      </c>
      <c r="L50" s="90">
        <v>1621</v>
      </c>
      <c r="M50" s="90">
        <v>245</v>
      </c>
      <c r="N50" s="60">
        <f t="shared" ref="N50:O55" si="31">SUM(P50,R50)</f>
        <v>571</v>
      </c>
      <c r="O50" s="32">
        <f t="shared" si="31"/>
        <v>125</v>
      </c>
      <c r="P50" s="90">
        <v>374</v>
      </c>
      <c r="Q50" s="90">
        <v>71</v>
      </c>
      <c r="R50" s="90">
        <v>197</v>
      </c>
      <c r="S50" s="90">
        <v>54</v>
      </c>
      <c r="T50" s="60">
        <f t="shared" ref="T50:U55" si="32">SUM(V50,X50)</f>
        <v>89</v>
      </c>
      <c r="U50" s="32">
        <f t="shared" si="32"/>
        <v>15</v>
      </c>
      <c r="V50" s="90">
        <v>76</v>
      </c>
      <c r="W50" s="90">
        <v>14</v>
      </c>
      <c r="X50" s="90">
        <v>13</v>
      </c>
      <c r="Y50" s="90">
        <v>1</v>
      </c>
      <c r="Z50" s="60">
        <f t="shared" ref="Z50:Z55" si="33">SUM(AB50,AD50)</f>
        <v>0</v>
      </c>
      <c r="AA50" s="32">
        <f t="shared" ref="AA50:AA56" si="34">SUM(AC50,AE50)</f>
        <v>0</v>
      </c>
      <c r="AB50" s="90">
        <v>0</v>
      </c>
      <c r="AC50" s="90">
        <v>0</v>
      </c>
      <c r="AD50" s="90">
        <v>0</v>
      </c>
      <c r="AE50" s="90">
        <v>0</v>
      </c>
      <c r="AF50" s="91" t="s">
        <v>80</v>
      </c>
    </row>
    <row r="51" spans="1:32" x14ac:dyDescent="0.25">
      <c r="A51" s="145" t="s">
        <v>34</v>
      </c>
      <c r="B51" s="56">
        <f t="shared" si="20"/>
        <v>5743</v>
      </c>
      <c r="C51" s="23">
        <f t="shared" si="21"/>
        <v>1065</v>
      </c>
      <c r="D51" s="23">
        <f t="shared" si="22"/>
        <v>3662</v>
      </c>
      <c r="E51" s="23">
        <f t="shared" si="23"/>
        <v>714</v>
      </c>
      <c r="F51" s="23">
        <f t="shared" si="24"/>
        <v>2081</v>
      </c>
      <c r="G51" s="57">
        <f t="shared" si="25"/>
        <v>351</v>
      </c>
      <c r="H51" s="58">
        <f t="shared" si="30"/>
        <v>4964</v>
      </c>
      <c r="I51" s="32">
        <f t="shared" si="30"/>
        <v>904</v>
      </c>
      <c r="J51" s="90">
        <v>3096</v>
      </c>
      <c r="K51" s="90">
        <v>608</v>
      </c>
      <c r="L51" s="90">
        <v>1868</v>
      </c>
      <c r="M51" s="90">
        <v>296</v>
      </c>
      <c r="N51" s="60">
        <f t="shared" si="31"/>
        <v>689</v>
      </c>
      <c r="O51" s="32">
        <f t="shared" si="31"/>
        <v>148</v>
      </c>
      <c r="P51" s="90">
        <v>490</v>
      </c>
      <c r="Q51" s="90">
        <v>94</v>
      </c>
      <c r="R51" s="90">
        <v>199</v>
      </c>
      <c r="S51" s="90">
        <v>54</v>
      </c>
      <c r="T51" s="60">
        <f t="shared" si="32"/>
        <v>90</v>
      </c>
      <c r="U51" s="32">
        <f t="shared" si="32"/>
        <v>13</v>
      </c>
      <c r="V51" s="90">
        <v>76</v>
      </c>
      <c r="W51" s="90">
        <v>12</v>
      </c>
      <c r="X51" s="90">
        <v>14</v>
      </c>
      <c r="Y51" s="90">
        <v>1</v>
      </c>
      <c r="Z51" s="60">
        <f t="shared" si="33"/>
        <v>0</v>
      </c>
      <c r="AA51" s="32">
        <f t="shared" si="34"/>
        <v>0</v>
      </c>
      <c r="AB51" s="90">
        <v>0</v>
      </c>
      <c r="AC51" s="90">
        <v>0</v>
      </c>
      <c r="AD51" s="90">
        <v>0</v>
      </c>
      <c r="AE51" s="90">
        <v>0</v>
      </c>
      <c r="AF51" s="91" t="s">
        <v>80</v>
      </c>
    </row>
    <row r="52" spans="1:32" x14ac:dyDescent="0.25">
      <c r="A52" s="145" t="s">
        <v>35</v>
      </c>
      <c r="B52" s="56">
        <f t="shared" si="20"/>
        <v>6516</v>
      </c>
      <c r="C52" s="23">
        <f t="shared" si="21"/>
        <v>1258</v>
      </c>
      <c r="D52" s="23">
        <f t="shared" si="22"/>
        <v>4081</v>
      </c>
      <c r="E52" s="23">
        <f t="shared" si="23"/>
        <v>839</v>
      </c>
      <c r="F52" s="23">
        <f t="shared" si="24"/>
        <v>2435</v>
      </c>
      <c r="G52" s="57">
        <f t="shared" si="25"/>
        <v>419</v>
      </c>
      <c r="H52" s="58">
        <f t="shared" si="30"/>
        <v>5640</v>
      </c>
      <c r="I52" s="32">
        <f t="shared" si="30"/>
        <v>1069</v>
      </c>
      <c r="J52" s="90">
        <v>3438</v>
      </c>
      <c r="K52" s="90">
        <v>707</v>
      </c>
      <c r="L52" s="90">
        <v>2202</v>
      </c>
      <c r="M52" s="90">
        <v>362</v>
      </c>
      <c r="N52" s="60">
        <f t="shared" si="31"/>
        <v>779</v>
      </c>
      <c r="O52" s="32">
        <f t="shared" si="31"/>
        <v>174</v>
      </c>
      <c r="P52" s="90">
        <v>560</v>
      </c>
      <c r="Q52" s="90">
        <v>118</v>
      </c>
      <c r="R52" s="90">
        <v>219</v>
      </c>
      <c r="S52" s="90">
        <v>56</v>
      </c>
      <c r="T52" s="60">
        <f t="shared" si="32"/>
        <v>94</v>
      </c>
      <c r="U52" s="32">
        <f t="shared" si="32"/>
        <v>15</v>
      </c>
      <c r="V52" s="90">
        <v>81</v>
      </c>
      <c r="W52" s="90">
        <v>14</v>
      </c>
      <c r="X52" s="90">
        <v>13</v>
      </c>
      <c r="Y52" s="90">
        <v>1</v>
      </c>
      <c r="Z52" s="60">
        <f t="shared" si="33"/>
        <v>3</v>
      </c>
      <c r="AA52" s="32">
        <f t="shared" si="34"/>
        <v>0</v>
      </c>
      <c r="AB52" s="90">
        <v>2</v>
      </c>
      <c r="AC52" s="90">
        <v>0</v>
      </c>
      <c r="AD52" s="90">
        <v>1</v>
      </c>
      <c r="AE52" s="90">
        <v>0</v>
      </c>
      <c r="AF52" s="91" t="s">
        <v>80</v>
      </c>
    </row>
    <row r="53" spans="1:32" x14ac:dyDescent="0.25">
      <c r="A53" s="145" t="s">
        <v>36</v>
      </c>
      <c r="B53" s="56">
        <f t="shared" si="20"/>
        <v>6689</v>
      </c>
      <c r="C53" s="23">
        <f t="shared" si="21"/>
        <v>1339</v>
      </c>
      <c r="D53" s="23">
        <f t="shared" si="22"/>
        <v>4229</v>
      </c>
      <c r="E53" s="23">
        <f t="shared" si="23"/>
        <v>902</v>
      </c>
      <c r="F53" s="23">
        <f t="shared" si="24"/>
        <v>2460</v>
      </c>
      <c r="G53" s="57">
        <f t="shared" si="25"/>
        <v>437</v>
      </c>
      <c r="H53" s="58">
        <f t="shared" si="30"/>
        <v>5782</v>
      </c>
      <c r="I53" s="32">
        <f t="shared" si="30"/>
        <v>1139</v>
      </c>
      <c r="J53" s="90">
        <v>3545</v>
      </c>
      <c r="K53" s="90">
        <v>761</v>
      </c>
      <c r="L53" s="90">
        <v>2237</v>
      </c>
      <c r="M53" s="90">
        <v>378</v>
      </c>
      <c r="N53" s="60">
        <f t="shared" si="31"/>
        <v>804</v>
      </c>
      <c r="O53" s="32">
        <f t="shared" si="31"/>
        <v>185</v>
      </c>
      <c r="P53" s="90">
        <v>595</v>
      </c>
      <c r="Q53" s="90">
        <v>126</v>
      </c>
      <c r="R53" s="90">
        <v>209</v>
      </c>
      <c r="S53" s="90">
        <v>59</v>
      </c>
      <c r="T53" s="60">
        <f t="shared" si="32"/>
        <v>99</v>
      </c>
      <c r="U53" s="32">
        <f t="shared" si="32"/>
        <v>15</v>
      </c>
      <c r="V53" s="90">
        <v>87</v>
      </c>
      <c r="W53" s="90">
        <v>15</v>
      </c>
      <c r="X53" s="90">
        <v>12</v>
      </c>
      <c r="Y53" s="90">
        <v>0</v>
      </c>
      <c r="Z53" s="60">
        <f t="shared" si="33"/>
        <v>4</v>
      </c>
      <c r="AA53" s="32">
        <f t="shared" si="34"/>
        <v>0</v>
      </c>
      <c r="AB53" s="90">
        <v>2</v>
      </c>
      <c r="AC53" s="90">
        <v>0</v>
      </c>
      <c r="AD53" s="90">
        <v>2</v>
      </c>
      <c r="AE53" s="90">
        <v>0</v>
      </c>
      <c r="AF53" s="91" t="s">
        <v>80</v>
      </c>
    </row>
    <row r="54" spans="1:32" x14ac:dyDescent="0.25">
      <c r="A54" s="145" t="s">
        <v>37</v>
      </c>
      <c r="B54" s="56">
        <f t="shared" si="20"/>
        <v>7436</v>
      </c>
      <c r="C54" s="23">
        <f t="shared" si="21"/>
        <v>1531</v>
      </c>
      <c r="D54" s="23">
        <f t="shared" si="22"/>
        <v>4845</v>
      </c>
      <c r="E54" s="23">
        <f t="shared" si="23"/>
        <v>1095</v>
      </c>
      <c r="F54" s="23">
        <f t="shared" si="24"/>
        <v>2591</v>
      </c>
      <c r="G54" s="57">
        <f t="shared" si="25"/>
        <v>436</v>
      </c>
      <c r="H54" s="58">
        <f t="shared" si="30"/>
        <v>6358</v>
      </c>
      <c r="I54" s="32">
        <f t="shared" si="30"/>
        <v>1264</v>
      </c>
      <c r="J54" s="90">
        <v>3987</v>
      </c>
      <c r="K54" s="90">
        <v>890</v>
      </c>
      <c r="L54" s="90">
        <v>2371</v>
      </c>
      <c r="M54" s="90">
        <v>374</v>
      </c>
      <c r="N54" s="60">
        <f t="shared" si="31"/>
        <v>947</v>
      </c>
      <c r="O54" s="29">
        <f t="shared" si="31"/>
        <v>248</v>
      </c>
      <c r="P54" s="92">
        <v>736</v>
      </c>
      <c r="Q54" s="92">
        <v>186</v>
      </c>
      <c r="R54" s="92">
        <v>211</v>
      </c>
      <c r="S54" s="92">
        <v>62</v>
      </c>
      <c r="T54" s="60">
        <f t="shared" si="32"/>
        <v>128</v>
      </c>
      <c r="U54" s="29">
        <f t="shared" si="32"/>
        <v>19</v>
      </c>
      <c r="V54" s="92">
        <v>121</v>
      </c>
      <c r="W54" s="92">
        <v>19</v>
      </c>
      <c r="X54" s="92">
        <v>7</v>
      </c>
      <c r="Y54" s="92">
        <v>0</v>
      </c>
      <c r="Z54" s="60">
        <f t="shared" si="33"/>
        <v>3</v>
      </c>
      <c r="AA54" s="32">
        <f t="shared" si="34"/>
        <v>0</v>
      </c>
      <c r="AB54" s="90">
        <v>1</v>
      </c>
      <c r="AC54" s="90">
        <v>0</v>
      </c>
      <c r="AD54" s="90">
        <v>2</v>
      </c>
      <c r="AE54" s="90">
        <v>0</v>
      </c>
      <c r="AF54" s="91" t="s">
        <v>80</v>
      </c>
    </row>
    <row r="55" spans="1:32" x14ac:dyDescent="0.25">
      <c r="A55" s="145" t="s">
        <v>45</v>
      </c>
      <c r="B55" s="56">
        <f t="shared" si="20"/>
        <v>7677</v>
      </c>
      <c r="C55" s="23">
        <f t="shared" ref="C55:G56" si="35">SUM(I55,O55,U55,AA55)</f>
        <v>1635</v>
      </c>
      <c r="D55" s="23">
        <f t="shared" si="35"/>
        <v>5006</v>
      </c>
      <c r="E55" s="23">
        <f t="shared" si="35"/>
        <v>1163</v>
      </c>
      <c r="F55" s="23">
        <f t="shared" si="35"/>
        <v>2671</v>
      </c>
      <c r="G55" s="57">
        <f t="shared" si="35"/>
        <v>472</v>
      </c>
      <c r="H55" s="58">
        <f t="shared" si="30"/>
        <v>6607</v>
      </c>
      <c r="I55" s="32">
        <f t="shared" si="30"/>
        <v>1360</v>
      </c>
      <c r="J55" s="90">
        <v>4153</v>
      </c>
      <c r="K55" s="90">
        <v>939</v>
      </c>
      <c r="L55" s="90">
        <v>2454</v>
      </c>
      <c r="M55" s="90">
        <v>421</v>
      </c>
      <c r="N55" s="60">
        <f t="shared" si="31"/>
        <v>947</v>
      </c>
      <c r="O55" s="29">
        <f t="shared" si="31"/>
        <v>254</v>
      </c>
      <c r="P55" s="92">
        <v>736</v>
      </c>
      <c r="Q55" s="92">
        <v>203</v>
      </c>
      <c r="R55" s="92">
        <v>211</v>
      </c>
      <c r="S55" s="92">
        <v>51</v>
      </c>
      <c r="T55" s="60">
        <f t="shared" si="32"/>
        <v>122</v>
      </c>
      <c r="U55" s="29">
        <f t="shared" si="32"/>
        <v>21</v>
      </c>
      <c r="V55" s="92">
        <v>116</v>
      </c>
      <c r="W55" s="92">
        <v>21</v>
      </c>
      <c r="X55" s="92">
        <v>6</v>
      </c>
      <c r="Y55" s="92">
        <v>0</v>
      </c>
      <c r="Z55" s="60">
        <f t="shared" si="33"/>
        <v>1</v>
      </c>
      <c r="AA55" s="32">
        <f t="shared" si="34"/>
        <v>0</v>
      </c>
      <c r="AB55" s="90">
        <v>1</v>
      </c>
      <c r="AC55" s="90">
        <v>0</v>
      </c>
      <c r="AD55" s="90">
        <v>0</v>
      </c>
      <c r="AE55" s="90">
        <v>0</v>
      </c>
      <c r="AF55" s="91" t="s">
        <v>81</v>
      </c>
    </row>
    <row r="56" spans="1:32" x14ac:dyDescent="0.25">
      <c r="A56" s="283">
        <v>2015</v>
      </c>
      <c r="B56" s="56">
        <f t="shared" si="20"/>
        <v>8551</v>
      </c>
      <c r="C56" s="23">
        <f t="shared" si="35"/>
        <v>1840</v>
      </c>
      <c r="D56" s="23">
        <f t="shared" si="35"/>
        <v>5690</v>
      </c>
      <c r="E56" s="23">
        <f t="shared" si="35"/>
        <v>1322</v>
      </c>
      <c r="F56" s="23">
        <f t="shared" si="35"/>
        <v>2861</v>
      </c>
      <c r="G56" s="57">
        <f t="shared" si="35"/>
        <v>518</v>
      </c>
      <c r="H56" s="58">
        <f>SUM(J56,L56)</f>
        <v>7459</v>
      </c>
      <c r="I56" s="29">
        <f>SUM(K56,M56)</f>
        <v>1543</v>
      </c>
      <c r="J56" s="92">
        <v>4832</v>
      </c>
      <c r="K56" s="92">
        <v>1086</v>
      </c>
      <c r="L56" s="92">
        <v>2627</v>
      </c>
      <c r="M56" s="92">
        <v>457</v>
      </c>
      <c r="N56" s="60">
        <f>SUM(P56,R56)</f>
        <v>955</v>
      </c>
      <c r="O56" s="29">
        <f>SUM(Q56,S56)</f>
        <v>272</v>
      </c>
      <c r="P56" s="92">
        <v>731</v>
      </c>
      <c r="Q56" s="92">
        <v>211</v>
      </c>
      <c r="R56" s="92">
        <v>224</v>
      </c>
      <c r="S56" s="92">
        <v>61</v>
      </c>
      <c r="T56" s="60">
        <f>SUM(V56,X56)</f>
        <v>135</v>
      </c>
      <c r="U56" s="29">
        <f>SUM(W56,Y56)</f>
        <v>25</v>
      </c>
      <c r="V56" s="92">
        <v>125</v>
      </c>
      <c r="W56" s="92">
        <v>25</v>
      </c>
      <c r="X56" s="92">
        <v>10</v>
      </c>
      <c r="Y56" s="92">
        <v>0</v>
      </c>
      <c r="Z56" s="60">
        <f>SUM(AB56,AD56)</f>
        <v>2</v>
      </c>
      <c r="AA56" s="29">
        <f t="shared" si="34"/>
        <v>0</v>
      </c>
      <c r="AB56" s="92">
        <v>2</v>
      </c>
      <c r="AC56" s="92">
        <v>0</v>
      </c>
      <c r="AD56" s="92">
        <v>0</v>
      </c>
      <c r="AE56" s="92">
        <v>0</v>
      </c>
      <c r="AF56" s="91" t="s">
        <v>81</v>
      </c>
    </row>
    <row r="57" spans="1:32" x14ac:dyDescent="0.25">
      <c r="A57" s="145">
        <v>2016</v>
      </c>
      <c r="B57" s="56">
        <f t="shared" ref="B57:G57" si="36">SUM(H57,N57,T57,Z57)</f>
        <v>8964</v>
      </c>
      <c r="C57" s="23">
        <f t="shared" si="36"/>
        <v>1904</v>
      </c>
      <c r="D57" s="23">
        <f t="shared" si="36"/>
        <v>5935</v>
      </c>
      <c r="E57" s="23">
        <f t="shared" si="36"/>
        <v>1374</v>
      </c>
      <c r="F57" s="23">
        <f t="shared" si="36"/>
        <v>3029</v>
      </c>
      <c r="G57" s="57">
        <f t="shared" si="36"/>
        <v>530</v>
      </c>
      <c r="H57" s="58">
        <v>7937</v>
      </c>
      <c r="I57" s="29">
        <v>1626</v>
      </c>
      <c r="J57" s="92">
        <v>5138</v>
      </c>
      <c r="K57" s="92">
        <v>1156</v>
      </c>
      <c r="L57" s="92">
        <v>2799</v>
      </c>
      <c r="M57" s="92">
        <v>470</v>
      </c>
      <c r="N57" s="60">
        <v>901</v>
      </c>
      <c r="O57" s="29">
        <v>251</v>
      </c>
      <c r="P57" s="92">
        <v>679</v>
      </c>
      <c r="Q57" s="92">
        <v>192</v>
      </c>
      <c r="R57" s="92">
        <v>222</v>
      </c>
      <c r="S57" s="92">
        <v>59</v>
      </c>
      <c r="T57" s="60">
        <v>123</v>
      </c>
      <c r="U57" s="29">
        <v>26</v>
      </c>
      <c r="V57" s="92">
        <v>116</v>
      </c>
      <c r="W57" s="92">
        <v>25</v>
      </c>
      <c r="X57" s="92">
        <v>7</v>
      </c>
      <c r="Y57" s="92">
        <v>1</v>
      </c>
      <c r="Z57" s="60">
        <v>3</v>
      </c>
      <c r="AA57" s="29">
        <v>1</v>
      </c>
      <c r="AB57" s="92">
        <v>2</v>
      </c>
      <c r="AC57" s="92">
        <v>1</v>
      </c>
      <c r="AD57" s="92">
        <v>1</v>
      </c>
      <c r="AE57" s="92">
        <v>0</v>
      </c>
      <c r="AF57" s="91" t="s">
        <v>94</v>
      </c>
    </row>
    <row r="58" spans="1:32" x14ac:dyDescent="0.25">
      <c r="A58" s="145">
        <v>2017</v>
      </c>
      <c r="B58" s="56">
        <f t="shared" ref="B58:G58" si="37">SUM(H58,N58,T58,Z58)</f>
        <v>8027</v>
      </c>
      <c r="C58" s="23">
        <f t="shared" si="37"/>
        <v>1683</v>
      </c>
      <c r="D58" s="23">
        <f t="shared" ref="D58:F59" si="38">SUM(J58,P58,V58,AB58)</f>
        <v>5011</v>
      </c>
      <c r="E58" s="23">
        <f t="shared" si="38"/>
        <v>1153</v>
      </c>
      <c r="F58" s="23">
        <f t="shared" si="38"/>
        <v>3016</v>
      </c>
      <c r="G58" s="57">
        <f t="shared" si="37"/>
        <v>530</v>
      </c>
      <c r="H58" s="58">
        <v>7118</v>
      </c>
      <c r="I58" s="29">
        <v>1440</v>
      </c>
      <c r="J58" s="92">
        <v>4325</v>
      </c>
      <c r="K58" s="92">
        <v>964</v>
      </c>
      <c r="L58" s="92">
        <v>2793</v>
      </c>
      <c r="M58" s="92">
        <v>476</v>
      </c>
      <c r="N58" s="60">
        <v>787</v>
      </c>
      <c r="O58" s="29">
        <v>217</v>
      </c>
      <c r="P58" s="92">
        <v>568</v>
      </c>
      <c r="Q58" s="92">
        <v>163</v>
      </c>
      <c r="R58" s="92">
        <v>219</v>
      </c>
      <c r="S58" s="92">
        <v>54</v>
      </c>
      <c r="T58" s="60">
        <v>121</v>
      </c>
      <c r="U58" s="29">
        <v>26</v>
      </c>
      <c r="V58" s="92">
        <v>117</v>
      </c>
      <c r="W58" s="92">
        <v>26</v>
      </c>
      <c r="X58" s="92">
        <v>4</v>
      </c>
      <c r="Y58" s="92">
        <v>0</v>
      </c>
      <c r="Z58" s="60">
        <v>1</v>
      </c>
      <c r="AA58" s="29">
        <v>0</v>
      </c>
      <c r="AB58" s="92">
        <v>1</v>
      </c>
      <c r="AC58" s="92">
        <v>0</v>
      </c>
      <c r="AD58" s="92">
        <v>0</v>
      </c>
      <c r="AE58" s="92">
        <v>0</v>
      </c>
      <c r="AF58" s="91" t="s">
        <v>81</v>
      </c>
    </row>
    <row r="59" spans="1:32" x14ac:dyDescent="0.25">
      <c r="A59" s="145">
        <v>2018</v>
      </c>
      <c r="B59" s="56">
        <f t="shared" ref="B59" si="39">SUM(H59,N59,T59,Z59)</f>
        <v>7575</v>
      </c>
      <c r="C59" s="23">
        <f t="shared" ref="C59" si="40">SUM(I59,O59,U59,AA59)</f>
        <v>1646</v>
      </c>
      <c r="D59" s="23">
        <f t="shared" si="38"/>
        <v>4682</v>
      </c>
      <c r="E59" s="23">
        <f t="shared" si="38"/>
        <v>1115</v>
      </c>
      <c r="F59" s="23">
        <f t="shared" si="38"/>
        <v>2893</v>
      </c>
      <c r="G59" s="57">
        <f t="shared" ref="G59" si="41">SUM(M59,S59,Y59,AE59)</f>
        <v>531</v>
      </c>
      <c r="H59" s="58">
        <v>6750</v>
      </c>
      <c r="I59" s="29">
        <v>1411</v>
      </c>
      <c r="J59" s="92">
        <v>4081</v>
      </c>
      <c r="K59" s="92">
        <v>942</v>
      </c>
      <c r="L59" s="92">
        <v>2669</v>
      </c>
      <c r="M59" s="92">
        <v>469</v>
      </c>
      <c r="N59" s="60">
        <v>713</v>
      </c>
      <c r="O59" s="29">
        <v>211</v>
      </c>
      <c r="P59" s="92">
        <v>494</v>
      </c>
      <c r="Q59" s="92">
        <v>149</v>
      </c>
      <c r="R59" s="92">
        <v>219</v>
      </c>
      <c r="S59" s="92">
        <v>62</v>
      </c>
      <c r="T59" s="60">
        <v>111</v>
      </c>
      <c r="U59" s="29">
        <v>24</v>
      </c>
      <c r="V59" s="92">
        <v>106</v>
      </c>
      <c r="W59" s="92">
        <v>24</v>
      </c>
      <c r="X59" s="92">
        <v>5</v>
      </c>
      <c r="Y59" s="92">
        <v>0</v>
      </c>
      <c r="Z59" s="60">
        <v>1</v>
      </c>
      <c r="AA59" s="29">
        <v>0</v>
      </c>
      <c r="AB59" s="92">
        <v>1</v>
      </c>
      <c r="AC59" s="92">
        <v>0</v>
      </c>
      <c r="AD59" s="92">
        <v>0</v>
      </c>
      <c r="AE59" s="92">
        <v>0</v>
      </c>
      <c r="AF59" s="91" t="s">
        <v>98</v>
      </c>
    </row>
    <row r="60" spans="1:32" x14ac:dyDescent="0.25">
      <c r="A60" s="145">
        <v>2019</v>
      </c>
      <c r="B60" s="56">
        <f t="shared" ref="B60" si="42">SUM(H60,N60,T60,Z60)</f>
        <v>7852</v>
      </c>
      <c r="C60" s="23">
        <f t="shared" ref="C60" si="43">SUM(I60,O60,U60,AA60)</f>
        <v>1749</v>
      </c>
      <c r="D60" s="23">
        <f t="shared" ref="D60" si="44">SUM(J60,P60,V60,AB60)</f>
        <v>4964</v>
      </c>
      <c r="E60" s="23">
        <f t="shared" ref="E60" si="45">SUM(K60,Q60,W60,AC60)</f>
        <v>1206</v>
      </c>
      <c r="F60" s="23">
        <f t="shared" ref="F60" si="46">SUM(L60,R60,X60,AD60)</f>
        <v>2888</v>
      </c>
      <c r="G60" s="57">
        <f t="shared" ref="G60" si="47">SUM(M60,S60,Y60,AE60)</f>
        <v>543</v>
      </c>
      <c r="H60" s="58">
        <v>7061</v>
      </c>
      <c r="I60" s="29">
        <v>1517</v>
      </c>
      <c r="J60" s="92">
        <v>4374</v>
      </c>
      <c r="K60" s="92">
        <v>1035</v>
      </c>
      <c r="L60" s="92">
        <v>2687</v>
      </c>
      <c r="M60" s="92">
        <v>482</v>
      </c>
      <c r="N60" s="60">
        <v>683</v>
      </c>
      <c r="O60" s="29">
        <v>204</v>
      </c>
      <c r="P60" s="92">
        <v>487</v>
      </c>
      <c r="Q60" s="92">
        <v>146</v>
      </c>
      <c r="R60" s="92">
        <v>196</v>
      </c>
      <c r="S60" s="92">
        <v>58</v>
      </c>
      <c r="T60" s="60">
        <v>105</v>
      </c>
      <c r="U60" s="29">
        <v>28</v>
      </c>
      <c r="V60" s="92">
        <v>100</v>
      </c>
      <c r="W60" s="92">
        <v>25</v>
      </c>
      <c r="X60" s="92">
        <v>5</v>
      </c>
      <c r="Y60" s="92">
        <v>3</v>
      </c>
      <c r="Z60" s="60">
        <v>3</v>
      </c>
      <c r="AA60" s="29">
        <v>0</v>
      </c>
      <c r="AB60" s="92">
        <v>3</v>
      </c>
      <c r="AC60" s="92">
        <v>0</v>
      </c>
      <c r="AD60" s="92">
        <v>0</v>
      </c>
      <c r="AE60" s="92">
        <v>0</v>
      </c>
      <c r="AF60" s="91" t="s">
        <v>98</v>
      </c>
    </row>
    <row r="61" spans="1:32" x14ac:dyDescent="0.25">
      <c r="A61" s="145">
        <v>2020</v>
      </c>
      <c r="B61" s="56">
        <f t="shared" ref="B61" si="48">SUM(H61,N61,T61,Z61)</f>
        <v>7976</v>
      </c>
      <c r="C61" s="23">
        <f t="shared" ref="C61" si="49">SUM(I61,O61,U61,AA61)</f>
        <v>1818</v>
      </c>
      <c r="D61" s="23">
        <f t="shared" ref="D61" si="50">SUM(J61,P61,V61,AB61)</f>
        <v>4936</v>
      </c>
      <c r="E61" s="23">
        <f t="shared" ref="E61" si="51">SUM(K61,Q61,W61,AC61)</f>
        <v>1242</v>
      </c>
      <c r="F61" s="23">
        <f t="shared" ref="F61" si="52">SUM(L61,R61,X61,AD61)</f>
        <v>3040</v>
      </c>
      <c r="G61" s="57">
        <f t="shared" ref="G61" si="53">SUM(M61,S61,Y61,AE61)</f>
        <v>576</v>
      </c>
      <c r="H61" s="58">
        <v>7221</v>
      </c>
      <c r="I61" s="29">
        <v>1590</v>
      </c>
      <c r="J61" s="92">
        <v>4364</v>
      </c>
      <c r="K61" s="92">
        <v>1069</v>
      </c>
      <c r="L61" s="92">
        <v>2857</v>
      </c>
      <c r="M61" s="92">
        <v>521</v>
      </c>
      <c r="N61" s="60">
        <v>646</v>
      </c>
      <c r="O61" s="29">
        <v>200</v>
      </c>
      <c r="P61" s="92">
        <v>466</v>
      </c>
      <c r="Q61" s="92">
        <v>146</v>
      </c>
      <c r="R61" s="92">
        <v>180</v>
      </c>
      <c r="S61" s="92">
        <v>54</v>
      </c>
      <c r="T61" s="60">
        <v>107</v>
      </c>
      <c r="U61" s="29">
        <v>28</v>
      </c>
      <c r="V61" s="92">
        <v>104</v>
      </c>
      <c r="W61" s="92">
        <v>27</v>
      </c>
      <c r="X61" s="92">
        <v>3</v>
      </c>
      <c r="Y61" s="92">
        <v>1</v>
      </c>
      <c r="Z61" s="60">
        <v>2</v>
      </c>
      <c r="AA61" s="29">
        <v>0</v>
      </c>
      <c r="AB61" s="92">
        <v>2</v>
      </c>
      <c r="AC61" s="92">
        <v>0</v>
      </c>
      <c r="AD61" s="92">
        <v>0</v>
      </c>
      <c r="AE61" s="92">
        <v>0</v>
      </c>
      <c r="AF61" s="91" t="s">
        <v>80</v>
      </c>
    </row>
    <row r="62" spans="1:32" x14ac:dyDescent="0.25">
      <c r="A62" s="145">
        <v>2021</v>
      </c>
      <c r="B62" s="56">
        <f t="shared" ref="B62" si="54">SUM(H62,N62,T62,Z62)</f>
        <v>7718</v>
      </c>
      <c r="C62" s="23">
        <f t="shared" ref="C62" si="55">SUM(I62,O62,U62,AA62)</f>
        <v>1766</v>
      </c>
      <c r="D62" s="23">
        <f t="shared" ref="D62" si="56">SUM(J62,P62,V62,AB62)</f>
        <v>4791</v>
      </c>
      <c r="E62" s="23">
        <f t="shared" ref="E62" si="57">SUM(K62,Q62,W62,AC62)</f>
        <v>1181</v>
      </c>
      <c r="F62" s="23">
        <f t="shared" ref="F62" si="58">SUM(L62,R62,X62,AD62)</f>
        <v>2927</v>
      </c>
      <c r="G62" s="57">
        <f t="shared" ref="G62" si="59">SUM(M62,S62,Y62,AE62)</f>
        <v>585</v>
      </c>
      <c r="H62" s="58">
        <v>7030</v>
      </c>
      <c r="I62" s="29">
        <v>1528</v>
      </c>
      <c r="J62" s="92">
        <v>4286</v>
      </c>
      <c r="K62" s="92">
        <v>1002</v>
      </c>
      <c r="L62" s="92">
        <v>2744</v>
      </c>
      <c r="M62" s="92">
        <v>526</v>
      </c>
      <c r="N62" s="60">
        <v>598</v>
      </c>
      <c r="O62" s="29">
        <v>215</v>
      </c>
      <c r="P62" s="92">
        <v>417</v>
      </c>
      <c r="Q62" s="92">
        <v>157</v>
      </c>
      <c r="R62" s="92">
        <v>181</v>
      </c>
      <c r="S62" s="92">
        <v>58</v>
      </c>
      <c r="T62" s="60">
        <v>90</v>
      </c>
      <c r="U62" s="29">
        <v>23</v>
      </c>
      <c r="V62" s="92">
        <v>88</v>
      </c>
      <c r="W62" s="92">
        <v>22</v>
      </c>
      <c r="X62" s="92">
        <v>2</v>
      </c>
      <c r="Y62" s="92">
        <v>1</v>
      </c>
      <c r="Z62" s="60">
        <v>0</v>
      </c>
      <c r="AA62" s="29">
        <v>0</v>
      </c>
      <c r="AB62" s="92">
        <v>0</v>
      </c>
      <c r="AC62" s="92">
        <v>0</v>
      </c>
      <c r="AD62" s="92">
        <v>0</v>
      </c>
      <c r="AE62" s="92">
        <v>0</v>
      </c>
      <c r="AF62" s="91" t="s">
        <v>80</v>
      </c>
    </row>
    <row r="63" spans="1:32" x14ac:dyDescent="0.25">
      <c r="A63" s="145">
        <v>2022</v>
      </c>
      <c r="B63" s="56">
        <f t="shared" ref="B63" si="60">SUM(H63,N63,T63,Z63)</f>
        <v>7679</v>
      </c>
      <c r="C63" s="23">
        <f t="shared" ref="C63" si="61">SUM(I63,O63,U63,AA63)</f>
        <v>1798</v>
      </c>
      <c r="D63" s="23">
        <f t="shared" ref="D63" si="62">SUM(J63,P63,V63,AB63)</f>
        <v>4847</v>
      </c>
      <c r="E63" s="23">
        <f t="shared" ref="E63" si="63">SUM(K63,Q63,W63,AC63)</f>
        <v>1221</v>
      </c>
      <c r="F63" s="23">
        <f t="shared" ref="F63" si="64">SUM(L63,R63,X63,AD63)</f>
        <v>2832</v>
      </c>
      <c r="G63" s="57">
        <f t="shared" ref="G63" si="65">SUM(M63,S63,Y63,AE63)</f>
        <v>577</v>
      </c>
      <c r="H63" s="58">
        <v>7010</v>
      </c>
      <c r="I63" s="29">
        <v>1557</v>
      </c>
      <c r="J63" s="92">
        <v>4344</v>
      </c>
      <c r="K63" s="92">
        <v>1031</v>
      </c>
      <c r="L63" s="92">
        <v>2666</v>
      </c>
      <c r="M63" s="92">
        <v>526</v>
      </c>
      <c r="N63" s="60">
        <v>582</v>
      </c>
      <c r="O63" s="29">
        <v>219</v>
      </c>
      <c r="P63" s="92">
        <v>416</v>
      </c>
      <c r="Q63" s="92">
        <v>168</v>
      </c>
      <c r="R63" s="92">
        <v>166</v>
      </c>
      <c r="S63" s="92">
        <v>51</v>
      </c>
      <c r="T63" s="60">
        <v>87</v>
      </c>
      <c r="U63" s="29">
        <v>22</v>
      </c>
      <c r="V63" s="92">
        <v>87</v>
      </c>
      <c r="W63" s="92">
        <v>22</v>
      </c>
      <c r="X63" s="92">
        <v>0</v>
      </c>
      <c r="Y63" s="92">
        <v>0</v>
      </c>
      <c r="Z63" s="60">
        <v>0</v>
      </c>
      <c r="AA63" s="29">
        <v>0</v>
      </c>
      <c r="AB63" s="92">
        <v>0</v>
      </c>
      <c r="AC63" s="92">
        <v>0</v>
      </c>
      <c r="AD63" s="92">
        <v>0</v>
      </c>
      <c r="AE63" s="92">
        <v>0</v>
      </c>
      <c r="AF63" s="91" t="s">
        <v>80</v>
      </c>
    </row>
    <row r="64" spans="1:32" x14ac:dyDescent="0.25">
      <c r="A64" s="145">
        <v>2023</v>
      </c>
      <c r="B64" s="56">
        <f t="shared" ref="B64" si="66">SUM(H64,N64,T64,Z64)</f>
        <v>7786</v>
      </c>
      <c r="C64" s="23">
        <f t="shared" ref="C64" si="67">SUM(I64,O64,U64,AA64)</f>
        <v>1827</v>
      </c>
      <c r="D64" s="23">
        <f t="shared" ref="D64" si="68">SUM(J64,P64,V64,AB64)</f>
        <v>4929</v>
      </c>
      <c r="E64" s="23">
        <f t="shared" ref="E64" si="69">SUM(K64,Q64,W64,AC64)</f>
        <v>1240</v>
      </c>
      <c r="F64" s="23">
        <f t="shared" ref="F64" si="70">SUM(L64,R64,X64,AD64)</f>
        <v>2857</v>
      </c>
      <c r="G64" s="57">
        <f t="shared" ref="G64" si="71">SUM(M64,S64,Y64,AE64)</f>
        <v>587</v>
      </c>
      <c r="H64" s="58">
        <v>7184</v>
      </c>
      <c r="I64" s="29">
        <v>1608</v>
      </c>
      <c r="J64" s="92">
        <v>4497</v>
      </c>
      <c r="K64" s="92">
        <v>1073</v>
      </c>
      <c r="L64" s="92">
        <v>2687</v>
      </c>
      <c r="M64" s="92">
        <v>535</v>
      </c>
      <c r="N64" s="60">
        <v>511</v>
      </c>
      <c r="O64" s="29">
        <v>192</v>
      </c>
      <c r="P64" s="92">
        <v>343</v>
      </c>
      <c r="Q64" s="92">
        <v>142</v>
      </c>
      <c r="R64" s="92">
        <v>168</v>
      </c>
      <c r="S64" s="92">
        <v>50</v>
      </c>
      <c r="T64" s="60">
        <v>91</v>
      </c>
      <c r="U64" s="29">
        <v>27</v>
      </c>
      <c r="V64" s="92">
        <v>89</v>
      </c>
      <c r="W64" s="92">
        <v>25</v>
      </c>
      <c r="X64" s="92">
        <v>2</v>
      </c>
      <c r="Y64" s="92">
        <v>2</v>
      </c>
      <c r="Z64" s="60">
        <v>0</v>
      </c>
      <c r="AA64" s="29">
        <v>0</v>
      </c>
      <c r="AB64" s="92">
        <v>0</v>
      </c>
      <c r="AC64" s="92">
        <v>0</v>
      </c>
      <c r="AD64" s="92">
        <v>0</v>
      </c>
      <c r="AE64" s="92">
        <v>0</v>
      </c>
      <c r="AF64" s="91" t="s">
        <v>80</v>
      </c>
    </row>
    <row r="65" spans="1:32" x14ac:dyDescent="0.25">
      <c r="A65" s="229">
        <v>2024</v>
      </c>
      <c r="B65" s="64">
        <v>7810</v>
      </c>
      <c r="C65" s="65">
        <v>1943</v>
      </c>
      <c r="D65" s="65">
        <v>5033</v>
      </c>
      <c r="E65" s="65">
        <v>1340</v>
      </c>
      <c r="F65" s="65">
        <v>5033</v>
      </c>
      <c r="G65" s="66">
        <v>1340</v>
      </c>
      <c r="H65" s="67">
        <v>7202</v>
      </c>
      <c r="I65" s="68">
        <v>1712</v>
      </c>
      <c r="J65" s="442">
        <v>4597</v>
      </c>
      <c r="K65" s="442">
        <v>4597</v>
      </c>
      <c r="L65" s="442">
        <v>2605</v>
      </c>
      <c r="M65" s="442">
        <v>2605</v>
      </c>
      <c r="N65" s="70">
        <v>522</v>
      </c>
      <c r="O65" s="68">
        <v>204</v>
      </c>
      <c r="P65" s="442">
        <v>352</v>
      </c>
      <c r="Q65" s="442">
        <v>352</v>
      </c>
      <c r="R65" s="442">
        <v>170</v>
      </c>
      <c r="S65" s="442">
        <v>170</v>
      </c>
      <c r="T65" s="70">
        <v>86</v>
      </c>
      <c r="U65" s="68">
        <v>27</v>
      </c>
      <c r="V65" s="442">
        <v>84</v>
      </c>
      <c r="W65" s="442">
        <v>84</v>
      </c>
      <c r="X65" s="442">
        <v>2</v>
      </c>
      <c r="Y65" s="442">
        <v>2</v>
      </c>
      <c r="Z65" s="70">
        <v>0</v>
      </c>
      <c r="AA65" s="68">
        <v>0</v>
      </c>
      <c r="AB65" s="442">
        <v>0</v>
      </c>
      <c r="AC65" s="442">
        <v>0</v>
      </c>
      <c r="AD65" s="442">
        <v>0</v>
      </c>
      <c r="AE65" s="442">
        <v>0</v>
      </c>
      <c r="AF65" s="443" t="s">
        <v>94</v>
      </c>
    </row>
    <row r="66" spans="1:32" s="83" customFormat="1" ht="14.25" thickBot="1" x14ac:dyDescent="0.3">
      <c r="A66" s="257">
        <v>2025</v>
      </c>
      <c r="B66" s="329">
        <v>8261</v>
      </c>
      <c r="C66" s="248">
        <v>2068</v>
      </c>
      <c r="D66" s="248">
        <v>5480</v>
      </c>
      <c r="E66" s="248">
        <v>1463</v>
      </c>
      <c r="F66" s="248">
        <v>5480</v>
      </c>
      <c r="G66" s="330">
        <v>1463</v>
      </c>
      <c r="H66" s="327">
        <v>7611</v>
      </c>
      <c r="I66" s="323">
        <v>1820</v>
      </c>
      <c r="J66" s="324">
        <v>5005</v>
      </c>
      <c r="K66" s="324">
        <v>5005</v>
      </c>
      <c r="L66" s="324">
        <v>2606</v>
      </c>
      <c r="M66" s="324">
        <v>2606</v>
      </c>
      <c r="N66" s="322">
        <v>565</v>
      </c>
      <c r="O66" s="323">
        <v>220</v>
      </c>
      <c r="P66" s="324">
        <v>391</v>
      </c>
      <c r="Q66" s="324">
        <v>391</v>
      </c>
      <c r="R66" s="324">
        <v>174</v>
      </c>
      <c r="S66" s="324">
        <v>174</v>
      </c>
      <c r="T66" s="322">
        <v>85</v>
      </c>
      <c r="U66" s="323">
        <v>28</v>
      </c>
      <c r="V66" s="324">
        <v>84</v>
      </c>
      <c r="W66" s="324">
        <v>84</v>
      </c>
      <c r="X66" s="324">
        <v>1</v>
      </c>
      <c r="Y66" s="324">
        <v>1</v>
      </c>
      <c r="Z66" s="322">
        <v>0</v>
      </c>
      <c r="AA66" s="323">
        <v>0</v>
      </c>
      <c r="AB66" s="324">
        <v>0</v>
      </c>
      <c r="AC66" s="324">
        <v>0</v>
      </c>
      <c r="AD66" s="324">
        <v>0</v>
      </c>
      <c r="AE66" s="324">
        <v>0</v>
      </c>
      <c r="AF66" s="325" t="s">
        <v>80</v>
      </c>
    </row>
    <row r="67" spans="1:32" s="83" customFormat="1" x14ac:dyDescent="0.25">
      <c r="A67" s="314"/>
      <c r="B67" s="243"/>
      <c r="C67" s="243"/>
      <c r="D67" s="243"/>
      <c r="E67" s="243"/>
      <c r="F67" s="243"/>
      <c r="G67" s="243"/>
      <c r="H67" s="315"/>
      <c r="I67" s="315"/>
      <c r="J67" s="316"/>
      <c r="K67" s="316"/>
      <c r="L67" s="316"/>
      <c r="M67" s="316"/>
      <c r="N67" s="315"/>
      <c r="O67" s="315"/>
      <c r="P67" s="316"/>
      <c r="Q67" s="316"/>
      <c r="R67" s="316"/>
      <c r="S67" s="316"/>
      <c r="T67" s="315"/>
      <c r="U67" s="315"/>
      <c r="V67" s="316"/>
      <c r="W67" s="316"/>
      <c r="X67" s="316"/>
      <c r="Y67" s="316"/>
      <c r="Z67" s="315"/>
      <c r="AA67" s="315"/>
      <c r="AB67" s="316"/>
      <c r="AC67" s="316"/>
      <c r="AD67" s="316"/>
      <c r="AE67" s="316"/>
      <c r="AF67" s="317"/>
    </row>
    <row r="68" spans="1:32" x14ac:dyDescent="0.3">
      <c r="A68" s="93" t="s">
        <v>129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</row>
    <row r="69" spans="1:32" x14ac:dyDescent="0.3">
      <c r="A69" s="6" t="s">
        <v>126</v>
      </c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</row>
    <row r="70" spans="1:32" x14ac:dyDescent="0.3">
      <c r="A70" s="6" t="s">
        <v>127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</row>
    <row r="71" spans="1:32" x14ac:dyDescent="0.3">
      <c r="A71" s="6" t="s">
        <v>128</v>
      </c>
      <c r="B71" s="94"/>
      <c r="C71" s="94"/>
    </row>
    <row r="72" spans="1:32" x14ac:dyDescent="0.3">
      <c r="A72" s="45" t="s">
        <v>130</v>
      </c>
    </row>
    <row r="73" spans="1:32" x14ac:dyDescent="0.3">
      <c r="A73" s="45" t="s">
        <v>103</v>
      </c>
    </row>
    <row r="74" spans="1:32" x14ac:dyDescent="0.3">
      <c r="A74" s="48" t="s">
        <v>111</v>
      </c>
    </row>
    <row r="76" spans="1:32" x14ac:dyDescent="0.3">
      <c r="A76" s="33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</row>
    <row r="77" spans="1:32" x14ac:dyDescent="0.3">
      <c r="A77" s="33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</row>
    <row r="78" spans="1:32" x14ac:dyDescent="0.3">
      <c r="A78" s="33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</row>
    <row r="79" spans="1:32" x14ac:dyDescent="0.3">
      <c r="A79" s="33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</row>
    <row r="80" spans="1:32" x14ac:dyDescent="0.3">
      <c r="A80" s="33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</row>
    <row r="81" spans="1:21" x14ac:dyDescent="0.3">
      <c r="A81" s="33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</row>
    <row r="82" spans="1:21" x14ac:dyDescent="0.3">
      <c r="A82" s="33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</row>
    <row r="83" spans="1:21" x14ac:dyDescent="0.3">
      <c r="A83" s="33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</row>
    <row r="84" spans="1:21" x14ac:dyDescent="0.3">
      <c r="A84" s="33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</row>
    <row r="85" spans="1:21" x14ac:dyDescent="0.3">
      <c r="A85" s="33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</row>
    <row r="86" spans="1:21" x14ac:dyDescent="0.3">
      <c r="A86" s="33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</row>
    <row r="87" spans="1:21" x14ac:dyDescent="0.3">
      <c r="A87" s="33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</row>
    <row r="88" spans="1:21" x14ac:dyDescent="0.3">
      <c r="A88" s="33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</row>
    <row r="89" spans="1:21" x14ac:dyDescent="0.3">
      <c r="A89" s="33"/>
    </row>
    <row r="90" spans="1:21" x14ac:dyDescent="0.3">
      <c r="A90" s="33"/>
    </row>
    <row r="91" spans="1:21" x14ac:dyDescent="0.3">
      <c r="A91" s="33"/>
    </row>
    <row r="92" spans="1:21" x14ac:dyDescent="0.3">
      <c r="A92" s="33"/>
    </row>
    <row r="93" spans="1:21" x14ac:dyDescent="0.3">
      <c r="A93" s="33"/>
    </row>
    <row r="94" spans="1:21" x14ac:dyDescent="0.3">
      <c r="A94" s="33"/>
    </row>
    <row r="95" spans="1:21" x14ac:dyDescent="0.3">
      <c r="A95" s="33"/>
    </row>
  </sheetData>
  <mergeCells count="23">
    <mergeCell ref="B2:AF2"/>
    <mergeCell ref="B3:G3"/>
    <mergeCell ref="P4:Q4"/>
    <mergeCell ref="R4:S4"/>
    <mergeCell ref="B4:C4"/>
    <mergeCell ref="D4:E4"/>
    <mergeCell ref="F4:G4"/>
    <mergeCell ref="H4:I4"/>
    <mergeCell ref="N3:S3"/>
    <mergeCell ref="N4:O4"/>
    <mergeCell ref="A3:A5"/>
    <mergeCell ref="AF3:AF5"/>
    <mergeCell ref="T3:Y3"/>
    <mergeCell ref="T4:U4"/>
    <mergeCell ref="V4:W4"/>
    <mergeCell ref="X4:Y4"/>
    <mergeCell ref="J4:K4"/>
    <mergeCell ref="Z3:AE3"/>
    <mergeCell ref="Z4:AA4"/>
    <mergeCell ref="H3:M3"/>
    <mergeCell ref="L4:M4"/>
    <mergeCell ref="AB4:AC4"/>
    <mergeCell ref="AD4:AE4"/>
  </mergeCells>
  <phoneticPr fontId="1" type="noConversion"/>
  <pageMargins left="0.7" right="0.7" top="0.75" bottom="0.75" header="0.3" footer="0.3"/>
  <pageSetup paperSize="9" orientation="portrait" verticalDpi="0" r:id="rId1"/>
  <ignoredErrors>
    <ignoredError sqref="A21:A5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6"/>
  <sheetViews>
    <sheetView zoomScale="80" zoomScaleNormal="80" workbookViewId="0">
      <pane xSplit="1" ySplit="4" topLeftCell="B32" activePane="bottomRight" state="frozen"/>
      <selection activeCell="A64" sqref="A64"/>
      <selection pane="topRight" activeCell="A64" sqref="A64"/>
      <selection pane="bottomLeft" activeCell="A64" sqref="A64"/>
      <selection pane="bottomRight" activeCell="Q46" sqref="Q46"/>
    </sheetView>
  </sheetViews>
  <sheetFormatPr defaultColWidth="9" defaultRowHeight="13.5" x14ac:dyDescent="0.3"/>
  <cols>
    <col min="1" max="1" width="9" style="1"/>
    <col min="2" max="3" width="10.875" style="1" customWidth="1"/>
    <col min="4" max="4" width="12.25" style="1" customWidth="1"/>
    <col min="5" max="6" width="10.875" style="1" customWidth="1"/>
    <col min="7" max="7" width="12.25" style="1" customWidth="1"/>
    <col min="8" max="9" width="10.875" style="1" customWidth="1"/>
    <col min="10" max="10" width="12.25" style="1" customWidth="1"/>
    <col min="11" max="12" width="10.875" style="1" customWidth="1"/>
    <col min="13" max="13" width="12.25" style="1" customWidth="1"/>
    <col min="14" max="14" width="9" style="6"/>
    <col min="15" max="16" width="9.5" style="4" bestFit="1" customWidth="1"/>
    <col min="17" max="17" width="9.75" style="4" bestFit="1" customWidth="1"/>
    <col min="18" max="18" width="9" style="4"/>
    <col min="19" max="16384" width="9" style="1"/>
  </cols>
  <sheetData>
    <row r="1" spans="1:23" ht="14.25" thickBot="1" x14ac:dyDescent="0.3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R1" s="446"/>
      <c r="S1" s="5"/>
      <c r="T1" s="5"/>
      <c r="U1" s="5"/>
      <c r="V1" s="2"/>
      <c r="W1" s="2"/>
    </row>
    <row r="2" spans="1:23" ht="14.25" thickBot="1" x14ac:dyDescent="0.35">
      <c r="A2" s="2"/>
      <c r="B2" s="419" t="s">
        <v>85</v>
      </c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1"/>
      <c r="N2" s="3"/>
      <c r="R2" s="446"/>
      <c r="S2" s="5"/>
      <c r="T2" s="5"/>
      <c r="U2" s="5"/>
      <c r="V2" s="2"/>
      <c r="W2" s="2"/>
    </row>
    <row r="3" spans="1:23" ht="14.25" thickBot="1" x14ac:dyDescent="0.35">
      <c r="A3" s="422" t="s">
        <v>0</v>
      </c>
      <c r="B3" s="424" t="s">
        <v>49</v>
      </c>
      <c r="C3" s="425"/>
      <c r="D3" s="426"/>
      <c r="E3" s="427" t="s">
        <v>1</v>
      </c>
      <c r="F3" s="425"/>
      <c r="G3" s="426"/>
      <c r="H3" s="428" t="s">
        <v>2</v>
      </c>
      <c r="I3" s="429"/>
      <c r="J3" s="430"/>
      <c r="K3" s="431" t="s">
        <v>3</v>
      </c>
      <c r="L3" s="431"/>
      <c r="M3" s="432"/>
    </row>
    <row r="4" spans="1:23" s="12" customFormat="1" ht="41.25" thickBot="1" x14ac:dyDescent="0.35">
      <c r="A4" s="423"/>
      <c r="B4" s="7" t="s">
        <v>83</v>
      </c>
      <c r="C4" s="8" t="s">
        <v>134</v>
      </c>
      <c r="D4" s="9" t="s">
        <v>84</v>
      </c>
      <c r="E4" s="8" t="s">
        <v>83</v>
      </c>
      <c r="F4" s="8" t="s">
        <v>136</v>
      </c>
      <c r="G4" s="9" t="s">
        <v>84</v>
      </c>
      <c r="H4" s="8" t="s">
        <v>83</v>
      </c>
      <c r="I4" s="8" t="s">
        <v>135</v>
      </c>
      <c r="J4" s="9" t="s">
        <v>84</v>
      </c>
      <c r="K4" s="9" t="s">
        <v>83</v>
      </c>
      <c r="L4" s="8" t="s">
        <v>133</v>
      </c>
      <c r="M4" s="10" t="s">
        <v>84</v>
      </c>
      <c r="N4" s="11"/>
      <c r="O4" s="4" t="s">
        <v>91</v>
      </c>
      <c r="P4" s="4" t="s">
        <v>92</v>
      </c>
      <c r="Q4" s="4" t="s">
        <v>93</v>
      </c>
      <c r="R4" s="447"/>
    </row>
    <row r="5" spans="1:23" s="12" customFormat="1" x14ac:dyDescent="0.25">
      <c r="A5" s="13">
        <v>1965</v>
      </c>
      <c r="B5" s="14" t="s">
        <v>82</v>
      </c>
      <c r="C5" s="15">
        <v>0</v>
      </c>
      <c r="D5" s="16">
        <v>0</v>
      </c>
      <c r="E5" s="17" t="s">
        <v>82</v>
      </c>
      <c r="F5" s="17">
        <v>0</v>
      </c>
      <c r="G5" s="16">
        <v>0</v>
      </c>
      <c r="H5" s="17" t="s">
        <v>82</v>
      </c>
      <c r="I5" s="17">
        <v>0</v>
      </c>
      <c r="J5" s="16">
        <v>0</v>
      </c>
      <c r="K5" s="17" t="s">
        <v>82</v>
      </c>
      <c r="L5" s="17">
        <v>0</v>
      </c>
      <c r="M5" s="18">
        <v>0</v>
      </c>
      <c r="N5" s="11"/>
      <c r="O5" s="19" t="e">
        <f>E5+H5</f>
        <v>#VALUE!</v>
      </c>
      <c r="P5" s="19">
        <f>F5+I5</f>
        <v>0</v>
      </c>
      <c r="Q5" s="20" t="e">
        <f>P5/O5*100</f>
        <v>#VALUE!</v>
      </c>
      <c r="R5" s="447"/>
    </row>
    <row r="6" spans="1:23" s="12" customFormat="1" x14ac:dyDescent="0.25">
      <c r="A6" s="21">
        <v>1966</v>
      </c>
      <c r="B6" s="22">
        <v>255</v>
      </c>
      <c r="C6" s="23">
        <v>15</v>
      </c>
      <c r="D6" s="24">
        <f t="shared" ref="D6:D18" si="0">C6/B6*100</f>
        <v>5.8823529411764701</v>
      </c>
      <c r="E6" s="25">
        <v>21</v>
      </c>
      <c r="F6" s="25">
        <v>0</v>
      </c>
      <c r="G6" s="24">
        <f t="shared" ref="G6:G18" si="1">F6/E6*100</f>
        <v>0</v>
      </c>
      <c r="H6" s="25">
        <v>0</v>
      </c>
      <c r="I6" s="25">
        <v>0</v>
      </c>
      <c r="J6" s="26">
        <v>0</v>
      </c>
      <c r="K6" s="25">
        <v>234</v>
      </c>
      <c r="L6" s="25">
        <v>15</v>
      </c>
      <c r="M6" s="27">
        <f t="shared" ref="M6:M18" si="2">L6/K6*100</f>
        <v>6.4102564102564097</v>
      </c>
      <c r="N6" s="11"/>
      <c r="O6" s="19">
        <f t="shared" ref="O6:P40" si="3">E6+H6</f>
        <v>21</v>
      </c>
      <c r="P6" s="19">
        <f t="shared" si="3"/>
        <v>0</v>
      </c>
      <c r="Q6" s="20">
        <f t="shared" ref="Q6:Q50" si="4">P6/O6*100</f>
        <v>0</v>
      </c>
      <c r="R6" s="447"/>
    </row>
    <row r="7" spans="1:23" s="12" customFormat="1" x14ac:dyDescent="0.25">
      <c r="A7" s="21">
        <v>1967</v>
      </c>
      <c r="B7" s="22">
        <v>60</v>
      </c>
      <c r="C7" s="23">
        <v>0</v>
      </c>
      <c r="D7" s="24">
        <f t="shared" si="0"/>
        <v>0</v>
      </c>
      <c r="E7" s="25">
        <v>22</v>
      </c>
      <c r="F7" s="25">
        <v>0</v>
      </c>
      <c r="G7" s="24">
        <f t="shared" si="1"/>
        <v>0</v>
      </c>
      <c r="H7" s="25">
        <v>0</v>
      </c>
      <c r="I7" s="25">
        <v>0</v>
      </c>
      <c r="J7" s="26">
        <v>0</v>
      </c>
      <c r="K7" s="25">
        <v>38</v>
      </c>
      <c r="L7" s="25">
        <v>0</v>
      </c>
      <c r="M7" s="27">
        <f t="shared" si="2"/>
        <v>0</v>
      </c>
      <c r="N7" s="11"/>
      <c r="O7" s="19">
        <f t="shared" si="3"/>
        <v>22</v>
      </c>
      <c r="P7" s="19">
        <f t="shared" si="3"/>
        <v>0</v>
      </c>
      <c r="Q7" s="20">
        <f t="shared" si="4"/>
        <v>0</v>
      </c>
      <c r="R7" s="447"/>
    </row>
    <row r="8" spans="1:23" s="12" customFormat="1" x14ac:dyDescent="0.25">
      <c r="A8" s="21">
        <v>1968</v>
      </c>
      <c r="B8" s="22">
        <v>182</v>
      </c>
      <c r="C8" s="23">
        <v>10</v>
      </c>
      <c r="D8" s="24">
        <f t="shared" si="0"/>
        <v>5.4945054945054945</v>
      </c>
      <c r="E8" s="25">
        <v>30</v>
      </c>
      <c r="F8" s="25">
        <v>6</v>
      </c>
      <c r="G8" s="24">
        <f t="shared" si="1"/>
        <v>20</v>
      </c>
      <c r="H8" s="25">
        <v>0</v>
      </c>
      <c r="I8" s="25">
        <v>0</v>
      </c>
      <c r="J8" s="26">
        <v>0</v>
      </c>
      <c r="K8" s="25">
        <v>152</v>
      </c>
      <c r="L8" s="25">
        <v>4</v>
      </c>
      <c r="M8" s="27">
        <f t="shared" si="2"/>
        <v>2.6315789473684208</v>
      </c>
      <c r="N8" s="11"/>
      <c r="O8" s="19">
        <f t="shared" si="3"/>
        <v>30</v>
      </c>
      <c r="P8" s="19">
        <f t="shared" si="3"/>
        <v>6</v>
      </c>
      <c r="Q8" s="20">
        <f t="shared" si="4"/>
        <v>20</v>
      </c>
      <c r="R8" s="447"/>
    </row>
    <row r="9" spans="1:23" s="12" customFormat="1" x14ac:dyDescent="0.25">
      <c r="A9" s="21">
        <v>1969</v>
      </c>
      <c r="B9" s="22">
        <v>271</v>
      </c>
      <c r="C9" s="23">
        <v>16</v>
      </c>
      <c r="D9" s="24">
        <f t="shared" si="0"/>
        <v>5.9040590405904059</v>
      </c>
      <c r="E9" s="25">
        <v>57</v>
      </c>
      <c r="F9" s="25">
        <v>11</v>
      </c>
      <c r="G9" s="24">
        <f t="shared" si="1"/>
        <v>19.298245614035086</v>
      </c>
      <c r="H9" s="25">
        <v>0</v>
      </c>
      <c r="I9" s="25">
        <v>0</v>
      </c>
      <c r="J9" s="26">
        <v>0</v>
      </c>
      <c r="K9" s="25">
        <v>214</v>
      </c>
      <c r="L9" s="25">
        <v>5</v>
      </c>
      <c r="M9" s="27">
        <f t="shared" si="2"/>
        <v>2.3364485981308412</v>
      </c>
      <c r="N9" s="11"/>
      <c r="O9" s="19">
        <f t="shared" si="3"/>
        <v>57</v>
      </c>
      <c r="P9" s="19">
        <f t="shared" si="3"/>
        <v>11</v>
      </c>
      <c r="Q9" s="20">
        <f t="shared" si="4"/>
        <v>19.298245614035086</v>
      </c>
      <c r="R9" s="447"/>
    </row>
    <row r="10" spans="1:23" s="12" customFormat="1" x14ac:dyDescent="0.25">
      <c r="A10" s="21">
        <v>1970</v>
      </c>
      <c r="B10" s="22">
        <v>150</v>
      </c>
      <c r="C10" s="23">
        <v>15</v>
      </c>
      <c r="D10" s="24">
        <f t="shared" si="0"/>
        <v>10</v>
      </c>
      <c r="E10" s="25">
        <v>48</v>
      </c>
      <c r="F10" s="25">
        <v>9</v>
      </c>
      <c r="G10" s="24">
        <f t="shared" si="1"/>
        <v>18.75</v>
      </c>
      <c r="H10" s="25">
        <v>0</v>
      </c>
      <c r="I10" s="25">
        <v>0</v>
      </c>
      <c r="J10" s="26">
        <v>0</v>
      </c>
      <c r="K10" s="25">
        <v>102</v>
      </c>
      <c r="L10" s="25">
        <v>6</v>
      </c>
      <c r="M10" s="27">
        <f t="shared" si="2"/>
        <v>5.8823529411764701</v>
      </c>
      <c r="N10" s="11"/>
      <c r="O10" s="19">
        <f t="shared" si="3"/>
        <v>48</v>
      </c>
      <c r="P10" s="19">
        <f t="shared" si="3"/>
        <v>9</v>
      </c>
      <c r="Q10" s="20">
        <f t="shared" si="4"/>
        <v>18.75</v>
      </c>
      <c r="R10" s="447"/>
    </row>
    <row r="11" spans="1:23" s="12" customFormat="1" x14ac:dyDescent="0.25">
      <c r="A11" s="21">
        <v>1971</v>
      </c>
      <c r="B11" s="22">
        <v>109</v>
      </c>
      <c r="C11" s="23">
        <v>14</v>
      </c>
      <c r="D11" s="24">
        <f t="shared" si="0"/>
        <v>12.844036697247708</v>
      </c>
      <c r="E11" s="25">
        <v>50</v>
      </c>
      <c r="F11" s="25">
        <v>10</v>
      </c>
      <c r="G11" s="24">
        <f t="shared" si="1"/>
        <v>20</v>
      </c>
      <c r="H11" s="25">
        <v>0</v>
      </c>
      <c r="I11" s="25">
        <v>0</v>
      </c>
      <c r="J11" s="26">
        <v>0</v>
      </c>
      <c r="K11" s="25">
        <v>59</v>
      </c>
      <c r="L11" s="25">
        <v>4</v>
      </c>
      <c r="M11" s="27">
        <f t="shared" si="2"/>
        <v>6.7796610169491522</v>
      </c>
      <c r="N11" s="11"/>
      <c r="O11" s="19">
        <f t="shared" si="3"/>
        <v>50</v>
      </c>
      <c r="P11" s="19">
        <f t="shared" si="3"/>
        <v>10</v>
      </c>
      <c r="Q11" s="20">
        <f t="shared" si="4"/>
        <v>20</v>
      </c>
      <c r="R11" s="447"/>
    </row>
    <row r="12" spans="1:23" s="12" customFormat="1" x14ac:dyDescent="0.25">
      <c r="A12" s="21">
        <v>1972</v>
      </c>
      <c r="B12" s="22">
        <v>128</v>
      </c>
      <c r="C12" s="23">
        <v>13</v>
      </c>
      <c r="D12" s="24">
        <f t="shared" si="0"/>
        <v>10.15625</v>
      </c>
      <c r="E12" s="25">
        <v>52</v>
      </c>
      <c r="F12" s="25">
        <v>7</v>
      </c>
      <c r="G12" s="24">
        <f t="shared" si="1"/>
        <v>13.461538461538462</v>
      </c>
      <c r="H12" s="25">
        <v>0</v>
      </c>
      <c r="I12" s="25">
        <v>0</v>
      </c>
      <c r="J12" s="26">
        <v>0</v>
      </c>
      <c r="K12" s="25">
        <v>76</v>
      </c>
      <c r="L12" s="25">
        <v>6</v>
      </c>
      <c r="M12" s="27">
        <f t="shared" si="2"/>
        <v>7.8947368421052628</v>
      </c>
      <c r="N12" s="11"/>
      <c r="O12" s="19">
        <f t="shared" si="3"/>
        <v>52</v>
      </c>
      <c r="P12" s="19">
        <f t="shared" si="3"/>
        <v>7</v>
      </c>
      <c r="Q12" s="20">
        <f t="shared" si="4"/>
        <v>13.461538461538462</v>
      </c>
      <c r="R12" s="447"/>
    </row>
    <row r="13" spans="1:23" s="12" customFormat="1" x14ac:dyDescent="0.25">
      <c r="A13" s="21">
        <v>1973</v>
      </c>
      <c r="B13" s="22">
        <v>141</v>
      </c>
      <c r="C13" s="23">
        <v>19</v>
      </c>
      <c r="D13" s="24">
        <f t="shared" si="0"/>
        <v>13.475177304964539</v>
      </c>
      <c r="E13" s="25">
        <v>56</v>
      </c>
      <c r="F13" s="25">
        <v>8</v>
      </c>
      <c r="G13" s="24">
        <f t="shared" si="1"/>
        <v>14.285714285714285</v>
      </c>
      <c r="H13" s="25">
        <v>0</v>
      </c>
      <c r="I13" s="25">
        <v>0</v>
      </c>
      <c r="J13" s="26">
        <v>0</v>
      </c>
      <c r="K13" s="25">
        <v>85</v>
      </c>
      <c r="L13" s="25">
        <v>11</v>
      </c>
      <c r="M13" s="27">
        <f t="shared" si="2"/>
        <v>12.941176470588237</v>
      </c>
      <c r="N13" s="11"/>
      <c r="O13" s="19">
        <f t="shared" si="3"/>
        <v>56</v>
      </c>
      <c r="P13" s="19">
        <f t="shared" si="3"/>
        <v>8</v>
      </c>
      <c r="Q13" s="20">
        <f t="shared" si="4"/>
        <v>14.285714285714285</v>
      </c>
      <c r="R13" s="447"/>
    </row>
    <row r="14" spans="1:23" s="12" customFormat="1" x14ac:dyDescent="0.25">
      <c r="A14" s="21">
        <v>1974</v>
      </c>
      <c r="B14" s="22">
        <v>128</v>
      </c>
      <c r="C14" s="23">
        <v>21</v>
      </c>
      <c r="D14" s="24">
        <f t="shared" si="0"/>
        <v>16.40625</v>
      </c>
      <c r="E14" s="25">
        <v>59</v>
      </c>
      <c r="F14" s="25">
        <v>11</v>
      </c>
      <c r="G14" s="24">
        <f t="shared" si="1"/>
        <v>18.64406779661017</v>
      </c>
      <c r="H14" s="25">
        <v>0</v>
      </c>
      <c r="I14" s="25">
        <v>0</v>
      </c>
      <c r="J14" s="26">
        <v>0</v>
      </c>
      <c r="K14" s="25">
        <v>69</v>
      </c>
      <c r="L14" s="25">
        <v>10</v>
      </c>
      <c r="M14" s="27">
        <f t="shared" si="2"/>
        <v>14.492753623188406</v>
      </c>
      <c r="N14" s="11"/>
      <c r="O14" s="19">
        <f t="shared" si="3"/>
        <v>59</v>
      </c>
      <c r="P14" s="19">
        <f t="shared" si="3"/>
        <v>11</v>
      </c>
      <c r="Q14" s="20">
        <f t="shared" si="4"/>
        <v>18.64406779661017</v>
      </c>
      <c r="R14" s="447"/>
    </row>
    <row r="15" spans="1:23" s="12" customFormat="1" x14ac:dyDescent="0.25">
      <c r="A15" s="21">
        <v>1975</v>
      </c>
      <c r="B15" s="22">
        <v>153</v>
      </c>
      <c r="C15" s="23">
        <v>9</v>
      </c>
      <c r="D15" s="24">
        <f t="shared" si="0"/>
        <v>5.8823529411764701</v>
      </c>
      <c r="E15" s="25">
        <v>38</v>
      </c>
      <c r="F15" s="25">
        <v>4</v>
      </c>
      <c r="G15" s="24">
        <f t="shared" si="1"/>
        <v>10.526315789473683</v>
      </c>
      <c r="H15" s="25">
        <v>0</v>
      </c>
      <c r="I15" s="25">
        <v>0</v>
      </c>
      <c r="J15" s="26">
        <v>0</v>
      </c>
      <c r="K15" s="25">
        <v>115</v>
      </c>
      <c r="L15" s="25">
        <v>5</v>
      </c>
      <c r="M15" s="27">
        <f t="shared" si="2"/>
        <v>4.3478260869565215</v>
      </c>
      <c r="N15" s="11"/>
      <c r="O15" s="19">
        <f t="shared" si="3"/>
        <v>38</v>
      </c>
      <c r="P15" s="19">
        <f t="shared" si="3"/>
        <v>4</v>
      </c>
      <c r="Q15" s="20">
        <f t="shared" si="4"/>
        <v>10.526315789473683</v>
      </c>
      <c r="R15" s="447"/>
    </row>
    <row r="16" spans="1:23" s="12" customFormat="1" x14ac:dyDescent="0.25">
      <c r="A16" s="21">
        <v>1976</v>
      </c>
      <c r="B16" s="22">
        <v>159</v>
      </c>
      <c r="C16" s="23">
        <v>11</v>
      </c>
      <c r="D16" s="24">
        <f t="shared" si="0"/>
        <v>6.9182389937106921</v>
      </c>
      <c r="E16" s="25">
        <v>72</v>
      </c>
      <c r="F16" s="25">
        <v>4</v>
      </c>
      <c r="G16" s="24">
        <f t="shared" si="1"/>
        <v>5.5555555555555554</v>
      </c>
      <c r="H16" s="25">
        <v>0</v>
      </c>
      <c r="I16" s="25">
        <v>0</v>
      </c>
      <c r="J16" s="26">
        <v>0</v>
      </c>
      <c r="K16" s="25">
        <v>87</v>
      </c>
      <c r="L16" s="25">
        <v>7</v>
      </c>
      <c r="M16" s="27">
        <f t="shared" si="2"/>
        <v>8.0459770114942533</v>
      </c>
      <c r="N16" s="11"/>
      <c r="O16" s="19">
        <f t="shared" si="3"/>
        <v>72</v>
      </c>
      <c r="P16" s="19">
        <f t="shared" si="3"/>
        <v>4</v>
      </c>
      <c r="Q16" s="20">
        <f t="shared" si="4"/>
        <v>5.5555555555555554</v>
      </c>
      <c r="R16" s="447"/>
    </row>
    <row r="17" spans="1:23" s="12" customFormat="1" x14ac:dyDescent="0.25">
      <c r="A17" s="21">
        <v>1977</v>
      </c>
      <c r="B17" s="22">
        <v>137</v>
      </c>
      <c r="C17" s="23">
        <v>17</v>
      </c>
      <c r="D17" s="24">
        <f t="shared" si="0"/>
        <v>12.408759124087592</v>
      </c>
      <c r="E17" s="25">
        <v>56</v>
      </c>
      <c r="F17" s="25">
        <v>5</v>
      </c>
      <c r="G17" s="24">
        <f t="shared" si="1"/>
        <v>8.9285714285714288</v>
      </c>
      <c r="H17" s="25">
        <v>0</v>
      </c>
      <c r="I17" s="25">
        <v>0</v>
      </c>
      <c r="J17" s="26">
        <v>0</v>
      </c>
      <c r="K17" s="25">
        <v>81</v>
      </c>
      <c r="L17" s="25">
        <v>12</v>
      </c>
      <c r="M17" s="27">
        <f t="shared" si="2"/>
        <v>14.814814814814813</v>
      </c>
      <c r="N17" s="11"/>
      <c r="O17" s="19">
        <f t="shared" si="3"/>
        <v>56</v>
      </c>
      <c r="P17" s="19">
        <f t="shared" si="3"/>
        <v>5</v>
      </c>
      <c r="Q17" s="20">
        <f t="shared" si="4"/>
        <v>8.9285714285714288</v>
      </c>
      <c r="R17" s="447"/>
    </row>
    <row r="18" spans="1:23" s="12" customFormat="1" x14ac:dyDescent="0.25">
      <c r="A18" s="21">
        <v>1978</v>
      </c>
      <c r="B18" s="22">
        <v>146</v>
      </c>
      <c r="C18" s="23">
        <v>15</v>
      </c>
      <c r="D18" s="24">
        <f t="shared" si="0"/>
        <v>10.273972602739725</v>
      </c>
      <c r="E18" s="25">
        <v>66</v>
      </c>
      <c r="F18" s="25">
        <v>2</v>
      </c>
      <c r="G18" s="24">
        <f t="shared" si="1"/>
        <v>3.0303030303030303</v>
      </c>
      <c r="H18" s="25">
        <v>0</v>
      </c>
      <c r="I18" s="25">
        <v>0</v>
      </c>
      <c r="J18" s="26">
        <v>0</v>
      </c>
      <c r="K18" s="25">
        <v>80</v>
      </c>
      <c r="L18" s="25">
        <v>13</v>
      </c>
      <c r="M18" s="27">
        <f t="shared" si="2"/>
        <v>16.25</v>
      </c>
      <c r="N18" s="11"/>
      <c r="O18" s="19">
        <f t="shared" si="3"/>
        <v>66</v>
      </c>
      <c r="P18" s="19">
        <f t="shared" si="3"/>
        <v>2</v>
      </c>
      <c r="Q18" s="20">
        <f t="shared" si="4"/>
        <v>3.0303030303030303</v>
      </c>
      <c r="R18" s="447"/>
    </row>
    <row r="19" spans="1:23" s="12" customFormat="1" x14ac:dyDescent="0.25">
      <c r="A19" s="21">
        <v>1979</v>
      </c>
      <c r="B19" s="22">
        <v>171</v>
      </c>
      <c r="C19" s="23">
        <v>20</v>
      </c>
      <c r="D19" s="24">
        <f>C19/B19*100</f>
        <v>11.695906432748536</v>
      </c>
      <c r="E19" s="25">
        <v>66</v>
      </c>
      <c r="F19" s="25">
        <v>7</v>
      </c>
      <c r="G19" s="24">
        <f>F19/E19*100</f>
        <v>10.606060606060606</v>
      </c>
      <c r="H19" s="25">
        <v>0</v>
      </c>
      <c r="I19" s="25">
        <v>0</v>
      </c>
      <c r="J19" s="26">
        <v>0</v>
      </c>
      <c r="K19" s="25">
        <v>105</v>
      </c>
      <c r="L19" s="25">
        <v>13</v>
      </c>
      <c r="M19" s="27">
        <f>L19/K19*100</f>
        <v>12.380952380952381</v>
      </c>
      <c r="N19" s="11"/>
      <c r="O19" s="19">
        <f t="shared" si="3"/>
        <v>66</v>
      </c>
      <c r="P19" s="19">
        <f t="shared" si="3"/>
        <v>7</v>
      </c>
      <c r="Q19" s="20">
        <f t="shared" si="4"/>
        <v>10.606060606060606</v>
      </c>
      <c r="R19" s="447"/>
    </row>
    <row r="20" spans="1:23" x14ac:dyDescent="0.25">
      <c r="A20" s="28" t="s">
        <v>4</v>
      </c>
      <c r="B20" s="22">
        <v>199</v>
      </c>
      <c r="C20" s="23">
        <v>39</v>
      </c>
      <c r="D20" s="24">
        <f>C20/B20*100</f>
        <v>19.597989949748744</v>
      </c>
      <c r="E20" s="29">
        <v>66</v>
      </c>
      <c r="F20" s="29">
        <v>9</v>
      </c>
      <c r="G20" s="24">
        <f>F20/E20*100</f>
        <v>13.636363636363635</v>
      </c>
      <c r="H20" s="29">
        <v>0</v>
      </c>
      <c r="I20" s="29">
        <v>0</v>
      </c>
      <c r="J20" s="26">
        <v>0</v>
      </c>
      <c r="K20" s="29">
        <v>133</v>
      </c>
      <c r="L20" s="29">
        <v>30</v>
      </c>
      <c r="M20" s="27">
        <f>L20/K20*100</f>
        <v>22.556390977443609</v>
      </c>
      <c r="O20" s="19">
        <f t="shared" si="3"/>
        <v>66</v>
      </c>
      <c r="P20" s="19">
        <f t="shared" si="3"/>
        <v>9</v>
      </c>
      <c r="Q20" s="20">
        <f t="shared" si="4"/>
        <v>13.636363636363635</v>
      </c>
    </row>
    <row r="21" spans="1:23" x14ac:dyDescent="0.25">
      <c r="A21" s="28" t="s">
        <v>5</v>
      </c>
      <c r="B21" s="22">
        <v>216</v>
      </c>
      <c r="C21" s="23">
        <v>31</v>
      </c>
      <c r="D21" s="24">
        <f t="shared" ref="D21:D57" si="5">C21/B21*100</f>
        <v>14.351851851851851</v>
      </c>
      <c r="E21" s="29">
        <v>74</v>
      </c>
      <c r="F21" s="29">
        <v>5</v>
      </c>
      <c r="G21" s="24">
        <f t="shared" ref="G21:G57" si="6">F21/E21*100</f>
        <v>6.756756756756757</v>
      </c>
      <c r="H21" s="29">
        <v>0</v>
      </c>
      <c r="I21" s="29">
        <v>0</v>
      </c>
      <c r="J21" s="26">
        <v>0</v>
      </c>
      <c r="K21" s="29">
        <v>142</v>
      </c>
      <c r="L21" s="29">
        <v>26</v>
      </c>
      <c r="M21" s="27">
        <f t="shared" ref="M21:M57" si="7">L21/K21*100</f>
        <v>18.30985915492958</v>
      </c>
      <c r="O21" s="19">
        <f t="shared" si="3"/>
        <v>74</v>
      </c>
      <c r="P21" s="19">
        <f t="shared" si="3"/>
        <v>5</v>
      </c>
      <c r="Q21" s="20">
        <f t="shared" si="4"/>
        <v>6.756756756756757</v>
      </c>
    </row>
    <row r="22" spans="1:23" x14ac:dyDescent="0.25">
      <c r="A22" s="28" t="s">
        <v>6</v>
      </c>
      <c r="B22" s="22">
        <v>246</v>
      </c>
      <c r="C22" s="23">
        <v>41</v>
      </c>
      <c r="D22" s="24">
        <f t="shared" si="5"/>
        <v>16.666666666666664</v>
      </c>
      <c r="E22" s="29">
        <v>77</v>
      </c>
      <c r="F22" s="29">
        <v>11</v>
      </c>
      <c r="G22" s="24">
        <f t="shared" si="6"/>
        <v>14.285714285714285</v>
      </c>
      <c r="H22" s="29">
        <v>0</v>
      </c>
      <c r="I22" s="29">
        <v>0</v>
      </c>
      <c r="J22" s="26">
        <v>0</v>
      </c>
      <c r="K22" s="29">
        <v>169</v>
      </c>
      <c r="L22" s="29">
        <v>30</v>
      </c>
      <c r="M22" s="27">
        <f t="shared" si="7"/>
        <v>17.751479289940828</v>
      </c>
      <c r="O22" s="19">
        <f t="shared" si="3"/>
        <v>77</v>
      </c>
      <c r="P22" s="19">
        <f t="shared" si="3"/>
        <v>11</v>
      </c>
      <c r="Q22" s="20">
        <f t="shared" si="4"/>
        <v>14.285714285714285</v>
      </c>
    </row>
    <row r="23" spans="1:23" x14ac:dyDescent="0.25">
      <c r="A23" s="28" t="s">
        <v>7</v>
      </c>
      <c r="B23" s="22">
        <v>280</v>
      </c>
      <c r="C23" s="23">
        <v>45</v>
      </c>
      <c r="D23" s="24">
        <f t="shared" si="5"/>
        <v>16.071428571428573</v>
      </c>
      <c r="E23" s="29">
        <v>83</v>
      </c>
      <c r="F23" s="29">
        <v>9</v>
      </c>
      <c r="G23" s="24">
        <f t="shared" si="6"/>
        <v>10.843373493975903</v>
      </c>
      <c r="H23" s="29">
        <v>1</v>
      </c>
      <c r="I23" s="29">
        <v>0</v>
      </c>
      <c r="J23" s="24">
        <f>I23/H23*100</f>
        <v>0</v>
      </c>
      <c r="K23" s="29">
        <v>196</v>
      </c>
      <c r="L23" s="29">
        <v>36</v>
      </c>
      <c r="M23" s="27">
        <f t="shared" si="7"/>
        <v>18.367346938775512</v>
      </c>
      <c r="N23" s="163"/>
      <c r="O23" s="19">
        <f t="shared" si="3"/>
        <v>84</v>
      </c>
      <c r="P23" s="19">
        <f t="shared" si="3"/>
        <v>9</v>
      </c>
      <c r="Q23" s="20">
        <f t="shared" si="4"/>
        <v>10.714285714285714</v>
      </c>
      <c r="S23" s="163"/>
      <c r="T23" s="163"/>
      <c r="U23" s="163"/>
      <c r="V23" s="163"/>
      <c r="W23" s="163"/>
    </row>
    <row r="24" spans="1:23" x14ac:dyDescent="0.25">
      <c r="A24" s="28" t="s">
        <v>8</v>
      </c>
      <c r="B24" s="22">
        <v>373</v>
      </c>
      <c r="C24" s="23">
        <v>56</v>
      </c>
      <c r="D24" s="24">
        <f t="shared" si="5"/>
        <v>15.013404825737265</v>
      </c>
      <c r="E24" s="29">
        <v>84</v>
      </c>
      <c r="F24" s="29">
        <v>13</v>
      </c>
      <c r="G24" s="24">
        <f t="shared" si="6"/>
        <v>15.476190476190476</v>
      </c>
      <c r="H24" s="29">
        <v>2</v>
      </c>
      <c r="I24" s="29">
        <v>0</v>
      </c>
      <c r="J24" s="24">
        <f>I24/H24*100</f>
        <v>0</v>
      </c>
      <c r="K24" s="29">
        <v>287</v>
      </c>
      <c r="L24" s="29">
        <v>43</v>
      </c>
      <c r="M24" s="27">
        <f t="shared" si="7"/>
        <v>14.982578397212542</v>
      </c>
      <c r="N24" s="163"/>
      <c r="O24" s="19">
        <f t="shared" si="3"/>
        <v>86</v>
      </c>
      <c r="P24" s="19">
        <f t="shared" si="3"/>
        <v>13</v>
      </c>
      <c r="Q24" s="20">
        <f t="shared" si="4"/>
        <v>15.11627906976744</v>
      </c>
      <c r="S24" s="163"/>
      <c r="T24" s="163"/>
      <c r="U24" s="163"/>
      <c r="V24" s="163"/>
      <c r="W24" s="163"/>
    </row>
    <row r="25" spans="1:23" x14ac:dyDescent="0.25">
      <c r="A25" s="28" t="s">
        <v>9</v>
      </c>
      <c r="B25" s="22">
        <v>358</v>
      </c>
      <c r="C25" s="23">
        <v>54</v>
      </c>
      <c r="D25" s="24">
        <f t="shared" si="5"/>
        <v>15.083798882681565</v>
      </c>
      <c r="E25" s="29">
        <v>85</v>
      </c>
      <c r="F25" s="29">
        <v>12</v>
      </c>
      <c r="G25" s="24">
        <f t="shared" si="6"/>
        <v>14.117647058823529</v>
      </c>
      <c r="H25" s="29">
        <v>1</v>
      </c>
      <c r="I25" s="29">
        <v>0</v>
      </c>
      <c r="J25" s="24">
        <f>I25/H25*100</f>
        <v>0</v>
      </c>
      <c r="K25" s="29">
        <v>272</v>
      </c>
      <c r="L25" s="29">
        <v>42</v>
      </c>
      <c r="M25" s="27">
        <f t="shared" si="7"/>
        <v>15.441176470588236</v>
      </c>
      <c r="N25" s="163"/>
      <c r="O25" s="19">
        <f t="shared" si="3"/>
        <v>86</v>
      </c>
      <c r="P25" s="19">
        <f t="shared" si="3"/>
        <v>12</v>
      </c>
      <c r="Q25" s="20">
        <f t="shared" si="4"/>
        <v>13.953488372093023</v>
      </c>
      <c r="S25" s="163"/>
      <c r="T25" s="163"/>
      <c r="U25" s="163"/>
      <c r="V25" s="163"/>
      <c r="W25" s="163"/>
    </row>
    <row r="26" spans="1:23" x14ac:dyDescent="0.25">
      <c r="A26" s="28" t="s">
        <v>10</v>
      </c>
      <c r="B26" s="22">
        <v>365</v>
      </c>
      <c r="C26" s="23">
        <v>66</v>
      </c>
      <c r="D26" s="24">
        <f t="shared" si="5"/>
        <v>18.082191780821919</v>
      </c>
      <c r="E26" s="29">
        <v>90</v>
      </c>
      <c r="F26" s="29">
        <v>13</v>
      </c>
      <c r="G26" s="24">
        <f t="shared" si="6"/>
        <v>14.444444444444443</v>
      </c>
      <c r="H26" s="29">
        <v>4</v>
      </c>
      <c r="I26" s="29">
        <v>0</v>
      </c>
      <c r="J26" s="24">
        <f>I26/H26*100</f>
        <v>0</v>
      </c>
      <c r="K26" s="29">
        <v>271</v>
      </c>
      <c r="L26" s="29">
        <v>53</v>
      </c>
      <c r="M26" s="27">
        <f t="shared" si="7"/>
        <v>19.557195571955717</v>
      </c>
      <c r="N26" s="163"/>
      <c r="O26" s="19">
        <f t="shared" si="3"/>
        <v>94</v>
      </c>
      <c r="P26" s="19">
        <f t="shared" si="3"/>
        <v>13</v>
      </c>
      <c r="Q26" s="20">
        <f t="shared" si="4"/>
        <v>13.829787234042554</v>
      </c>
      <c r="S26" s="163"/>
      <c r="T26" s="163"/>
      <c r="U26" s="163"/>
      <c r="V26" s="163"/>
      <c r="W26" s="163"/>
    </row>
    <row r="27" spans="1:23" x14ac:dyDescent="0.25">
      <c r="A27" s="30" t="s">
        <v>11</v>
      </c>
      <c r="B27" s="22" t="s">
        <v>82</v>
      </c>
      <c r="C27" s="23">
        <v>0</v>
      </c>
      <c r="D27" s="26">
        <v>0</v>
      </c>
      <c r="E27" s="29" t="s">
        <v>82</v>
      </c>
      <c r="F27" s="29">
        <v>0</v>
      </c>
      <c r="G27" s="26">
        <v>0</v>
      </c>
      <c r="H27" s="29" t="s">
        <v>82</v>
      </c>
      <c r="I27" s="29">
        <v>0</v>
      </c>
      <c r="J27" s="26">
        <v>0</v>
      </c>
      <c r="K27" s="29" t="s">
        <v>82</v>
      </c>
      <c r="L27" s="29">
        <v>0</v>
      </c>
      <c r="M27" s="31">
        <v>0</v>
      </c>
      <c r="N27" s="163"/>
      <c r="O27" s="19" t="e">
        <f t="shared" si="3"/>
        <v>#VALUE!</v>
      </c>
      <c r="P27" s="19">
        <f t="shared" si="3"/>
        <v>0</v>
      </c>
      <c r="Q27" s="20" t="e">
        <f t="shared" si="4"/>
        <v>#VALUE!</v>
      </c>
      <c r="S27" s="163"/>
      <c r="T27" s="163"/>
      <c r="U27" s="163"/>
      <c r="V27" s="163"/>
      <c r="W27" s="163"/>
    </row>
    <row r="28" spans="1:23" x14ac:dyDescent="0.25">
      <c r="A28" s="30" t="s">
        <v>12</v>
      </c>
      <c r="B28" s="22" t="s">
        <v>82</v>
      </c>
      <c r="C28" s="23">
        <v>0</v>
      </c>
      <c r="D28" s="26">
        <v>0</v>
      </c>
      <c r="E28" s="29" t="s">
        <v>82</v>
      </c>
      <c r="F28" s="29">
        <v>0</v>
      </c>
      <c r="G28" s="26">
        <v>0</v>
      </c>
      <c r="H28" s="29" t="s">
        <v>82</v>
      </c>
      <c r="I28" s="29">
        <v>0</v>
      </c>
      <c r="J28" s="26">
        <v>0</v>
      </c>
      <c r="K28" s="29" t="s">
        <v>82</v>
      </c>
      <c r="L28" s="29">
        <v>0</v>
      </c>
      <c r="M28" s="31">
        <v>0</v>
      </c>
      <c r="N28" s="163"/>
      <c r="O28" s="19" t="e">
        <f t="shared" si="3"/>
        <v>#VALUE!</v>
      </c>
      <c r="P28" s="19">
        <f t="shared" si="3"/>
        <v>0</v>
      </c>
      <c r="Q28" s="20" t="e">
        <f t="shared" si="4"/>
        <v>#VALUE!</v>
      </c>
      <c r="S28" s="163"/>
      <c r="T28" s="163"/>
      <c r="U28" s="163"/>
      <c r="V28" s="163"/>
      <c r="W28" s="163"/>
    </row>
    <row r="29" spans="1:23" x14ac:dyDescent="0.25">
      <c r="A29" s="30" t="s">
        <v>13</v>
      </c>
      <c r="B29" s="22" t="s">
        <v>82</v>
      </c>
      <c r="C29" s="23">
        <v>0</v>
      </c>
      <c r="D29" s="26">
        <v>0</v>
      </c>
      <c r="E29" s="29" t="s">
        <v>82</v>
      </c>
      <c r="F29" s="29">
        <v>0</v>
      </c>
      <c r="G29" s="26">
        <v>0</v>
      </c>
      <c r="H29" s="29" t="s">
        <v>82</v>
      </c>
      <c r="I29" s="29">
        <v>0</v>
      </c>
      <c r="J29" s="26">
        <v>0</v>
      </c>
      <c r="K29" s="29" t="s">
        <v>82</v>
      </c>
      <c r="L29" s="29">
        <v>0</v>
      </c>
      <c r="M29" s="31">
        <v>0</v>
      </c>
      <c r="N29" s="163"/>
      <c r="O29" s="19" t="e">
        <f t="shared" si="3"/>
        <v>#VALUE!</v>
      </c>
      <c r="P29" s="19">
        <f t="shared" si="3"/>
        <v>0</v>
      </c>
      <c r="Q29" s="20" t="e">
        <f t="shared" si="4"/>
        <v>#VALUE!</v>
      </c>
      <c r="S29" s="163"/>
      <c r="T29" s="163"/>
      <c r="U29" s="163"/>
      <c r="V29" s="163"/>
      <c r="W29" s="163"/>
    </row>
    <row r="30" spans="1:23" x14ac:dyDescent="0.25">
      <c r="A30" s="30" t="s">
        <v>14</v>
      </c>
      <c r="B30" s="22" t="s">
        <v>82</v>
      </c>
      <c r="C30" s="23">
        <v>0</v>
      </c>
      <c r="D30" s="26">
        <v>0</v>
      </c>
      <c r="E30" s="29" t="s">
        <v>82</v>
      </c>
      <c r="F30" s="29">
        <v>0</v>
      </c>
      <c r="G30" s="26">
        <v>0</v>
      </c>
      <c r="H30" s="29" t="s">
        <v>82</v>
      </c>
      <c r="I30" s="29">
        <v>0</v>
      </c>
      <c r="J30" s="26">
        <v>0</v>
      </c>
      <c r="K30" s="29" t="s">
        <v>82</v>
      </c>
      <c r="L30" s="29">
        <v>0</v>
      </c>
      <c r="M30" s="31">
        <v>0</v>
      </c>
      <c r="N30" s="163"/>
      <c r="O30" s="19" t="e">
        <f t="shared" si="3"/>
        <v>#VALUE!</v>
      </c>
      <c r="P30" s="19">
        <f t="shared" si="3"/>
        <v>0</v>
      </c>
      <c r="Q30" s="20" t="e">
        <f t="shared" si="4"/>
        <v>#VALUE!</v>
      </c>
      <c r="S30" s="163"/>
      <c r="T30" s="163"/>
      <c r="U30" s="163"/>
      <c r="V30" s="163"/>
      <c r="W30" s="163"/>
    </row>
    <row r="31" spans="1:23" x14ac:dyDescent="0.25">
      <c r="A31" s="30" t="s">
        <v>15</v>
      </c>
      <c r="B31" s="22" t="s">
        <v>82</v>
      </c>
      <c r="C31" s="23">
        <v>0</v>
      </c>
      <c r="D31" s="26">
        <v>0</v>
      </c>
      <c r="E31" s="29" t="s">
        <v>82</v>
      </c>
      <c r="F31" s="29">
        <v>0</v>
      </c>
      <c r="G31" s="26">
        <v>0</v>
      </c>
      <c r="H31" s="29" t="s">
        <v>82</v>
      </c>
      <c r="I31" s="29">
        <v>0</v>
      </c>
      <c r="J31" s="26">
        <v>0</v>
      </c>
      <c r="K31" s="29" t="s">
        <v>82</v>
      </c>
      <c r="L31" s="29">
        <v>0</v>
      </c>
      <c r="M31" s="31">
        <v>0</v>
      </c>
      <c r="N31" s="163"/>
      <c r="O31" s="19" t="e">
        <f t="shared" si="3"/>
        <v>#VALUE!</v>
      </c>
      <c r="P31" s="19">
        <f t="shared" si="3"/>
        <v>0</v>
      </c>
      <c r="Q31" s="20" t="e">
        <f t="shared" si="4"/>
        <v>#VALUE!</v>
      </c>
      <c r="S31" s="163"/>
      <c r="T31" s="163"/>
      <c r="U31" s="163"/>
      <c r="V31" s="163"/>
      <c r="W31" s="163"/>
    </row>
    <row r="32" spans="1:23" x14ac:dyDescent="0.25">
      <c r="A32" s="30" t="s">
        <v>16</v>
      </c>
      <c r="B32" s="22" t="s">
        <v>82</v>
      </c>
      <c r="C32" s="23">
        <v>0</v>
      </c>
      <c r="D32" s="26">
        <v>0</v>
      </c>
      <c r="E32" s="29" t="s">
        <v>82</v>
      </c>
      <c r="F32" s="29">
        <v>0</v>
      </c>
      <c r="G32" s="26">
        <v>0</v>
      </c>
      <c r="H32" s="29" t="s">
        <v>82</v>
      </c>
      <c r="I32" s="29">
        <v>0</v>
      </c>
      <c r="J32" s="26">
        <v>0</v>
      </c>
      <c r="K32" s="29" t="s">
        <v>82</v>
      </c>
      <c r="L32" s="29">
        <v>0</v>
      </c>
      <c r="M32" s="31">
        <v>0</v>
      </c>
      <c r="N32" s="163"/>
      <c r="O32" s="19" t="e">
        <f t="shared" si="3"/>
        <v>#VALUE!</v>
      </c>
      <c r="P32" s="19">
        <f t="shared" si="3"/>
        <v>0</v>
      </c>
      <c r="Q32" s="20" t="e">
        <f t="shared" si="4"/>
        <v>#VALUE!</v>
      </c>
      <c r="S32" s="163"/>
      <c r="T32" s="163"/>
      <c r="U32" s="163"/>
      <c r="V32" s="163"/>
      <c r="W32" s="163"/>
    </row>
    <row r="33" spans="1:24" x14ac:dyDescent="0.25">
      <c r="A33" s="30" t="s">
        <v>17</v>
      </c>
      <c r="B33" s="22" t="s">
        <v>82</v>
      </c>
      <c r="C33" s="23">
        <v>0</v>
      </c>
      <c r="D33" s="26">
        <v>0</v>
      </c>
      <c r="E33" s="29" t="s">
        <v>82</v>
      </c>
      <c r="F33" s="29">
        <v>0</v>
      </c>
      <c r="G33" s="26">
        <v>0</v>
      </c>
      <c r="H33" s="29" t="s">
        <v>82</v>
      </c>
      <c r="I33" s="32">
        <v>0</v>
      </c>
      <c r="J33" s="26">
        <v>0</v>
      </c>
      <c r="K33" s="29" t="s">
        <v>82</v>
      </c>
      <c r="L33" s="29">
        <v>0</v>
      </c>
      <c r="M33" s="31">
        <v>0</v>
      </c>
      <c r="N33" s="163"/>
      <c r="O33" s="19" t="e">
        <f t="shared" si="3"/>
        <v>#VALUE!</v>
      </c>
      <c r="P33" s="19">
        <f t="shared" si="3"/>
        <v>0</v>
      </c>
      <c r="Q33" s="20" t="e">
        <f t="shared" si="4"/>
        <v>#VALUE!</v>
      </c>
      <c r="S33" s="163"/>
      <c r="T33" s="163"/>
      <c r="U33" s="163"/>
      <c r="V33" s="163"/>
      <c r="W33" s="163"/>
    </row>
    <row r="34" spans="1:24" x14ac:dyDescent="0.25">
      <c r="A34" s="30" t="s">
        <v>18</v>
      </c>
      <c r="B34" s="22" t="s">
        <v>82</v>
      </c>
      <c r="C34" s="23">
        <v>0</v>
      </c>
      <c r="D34" s="26">
        <v>0</v>
      </c>
      <c r="E34" s="29" t="s">
        <v>82</v>
      </c>
      <c r="F34" s="29">
        <v>0</v>
      </c>
      <c r="G34" s="26">
        <v>0</v>
      </c>
      <c r="H34" s="29" t="s">
        <v>82</v>
      </c>
      <c r="I34" s="32">
        <v>0</v>
      </c>
      <c r="J34" s="26">
        <v>0</v>
      </c>
      <c r="K34" s="29" t="s">
        <v>82</v>
      </c>
      <c r="L34" s="29">
        <v>0</v>
      </c>
      <c r="M34" s="31">
        <v>0</v>
      </c>
      <c r="N34" s="163"/>
      <c r="O34" s="19" t="e">
        <f t="shared" si="3"/>
        <v>#VALUE!</v>
      </c>
      <c r="P34" s="19">
        <f t="shared" si="3"/>
        <v>0</v>
      </c>
      <c r="Q34" s="20" t="e">
        <f t="shared" si="4"/>
        <v>#VALUE!</v>
      </c>
      <c r="S34" s="163"/>
      <c r="T34" s="163"/>
      <c r="U34" s="163"/>
      <c r="V34" s="163"/>
      <c r="W34" s="163"/>
    </row>
    <row r="35" spans="1:24" x14ac:dyDescent="0.25">
      <c r="A35" s="30" t="s">
        <v>19</v>
      </c>
      <c r="B35" s="22" t="s">
        <v>82</v>
      </c>
      <c r="C35" s="23">
        <v>0</v>
      </c>
      <c r="D35" s="26">
        <v>0</v>
      </c>
      <c r="E35" s="29" t="s">
        <v>82</v>
      </c>
      <c r="F35" s="29">
        <v>0</v>
      </c>
      <c r="G35" s="26">
        <v>0</v>
      </c>
      <c r="H35" s="29" t="s">
        <v>82</v>
      </c>
      <c r="I35" s="32">
        <v>0</v>
      </c>
      <c r="J35" s="26">
        <v>0</v>
      </c>
      <c r="K35" s="29" t="s">
        <v>82</v>
      </c>
      <c r="L35" s="29">
        <v>0</v>
      </c>
      <c r="M35" s="31">
        <v>0</v>
      </c>
      <c r="N35" s="163"/>
      <c r="O35" s="19" t="e">
        <f t="shared" si="3"/>
        <v>#VALUE!</v>
      </c>
      <c r="P35" s="19">
        <f t="shared" si="3"/>
        <v>0</v>
      </c>
      <c r="Q35" s="20" t="e">
        <f t="shared" si="4"/>
        <v>#VALUE!</v>
      </c>
      <c r="S35" s="163"/>
      <c r="T35" s="163"/>
      <c r="U35" s="163"/>
      <c r="V35" s="163"/>
      <c r="W35" s="163"/>
    </row>
    <row r="36" spans="1:24" x14ac:dyDescent="0.25">
      <c r="A36" s="30" t="s">
        <v>20</v>
      </c>
      <c r="B36" s="22" t="s">
        <v>82</v>
      </c>
      <c r="C36" s="23">
        <v>0</v>
      </c>
      <c r="D36" s="26">
        <v>0</v>
      </c>
      <c r="E36" s="29" t="s">
        <v>82</v>
      </c>
      <c r="F36" s="29">
        <v>0</v>
      </c>
      <c r="G36" s="26">
        <v>0</v>
      </c>
      <c r="H36" s="29" t="s">
        <v>82</v>
      </c>
      <c r="I36" s="32">
        <v>0</v>
      </c>
      <c r="J36" s="26">
        <v>0</v>
      </c>
      <c r="K36" s="29" t="s">
        <v>82</v>
      </c>
      <c r="L36" s="29">
        <v>0</v>
      </c>
      <c r="M36" s="31">
        <v>0</v>
      </c>
      <c r="N36" s="163"/>
      <c r="O36" s="19" t="e">
        <f t="shared" si="3"/>
        <v>#VALUE!</v>
      </c>
      <c r="P36" s="19">
        <f t="shared" si="3"/>
        <v>0</v>
      </c>
      <c r="Q36" s="20" t="e">
        <f t="shared" si="4"/>
        <v>#VALUE!</v>
      </c>
      <c r="S36" s="163"/>
      <c r="T36" s="163"/>
      <c r="U36" s="163"/>
      <c r="V36" s="163"/>
      <c r="W36" s="163"/>
      <c r="X36" s="6"/>
    </row>
    <row r="37" spans="1:24" x14ac:dyDescent="0.25">
      <c r="A37" s="30" t="s">
        <v>21</v>
      </c>
      <c r="B37" s="22" t="s">
        <v>82</v>
      </c>
      <c r="C37" s="23">
        <v>0</v>
      </c>
      <c r="D37" s="26">
        <v>0</v>
      </c>
      <c r="E37" s="29" t="s">
        <v>82</v>
      </c>
      <c r="F37" s="29">
        <v>0</v>
      </c>
      <c r="G37" s="26">
        <v>0</v>
      </c>
      <c r="H37" s="29" t="s">
        <v>82</v>
      </c>
      <c r="I37" s="32">
        <v>0</v>
      </c>
      <c r="J37" s="26">
        <v>0</v>
      </c>
      <c r="K37" s="29" t="s">
        <v>82</v>
      </c>
      <c r="L37" s="29">
        <v>0</v>
      </c>
      <c r="M37" s="31">
        <v>0</v>
      </c>
      <c r="N37" s="163"/>
      <c r="O37" s="19" t="e">
        <f t="shared" si="3"/>
        <v>#VALUE!</v>
      </c>
      <c r="P37" s="19">
        <f t="shared" si="3"/>
        <v>0</v>
      </c>
      <c r="Q37" s="20" t="e">
        <f t="shared" si="4"/>
        <v>#VALUE!</v>
      </c>
      <c r="S37" s="163"/>
      <c r="T37" s="163"/>
      <c r="U37" s="163"/>
      <c r="V37" s="163"/>
      <c r="W37" s="163"/>
      <c r="X37" s="6"/>
    </row>
    <row r="38" spans="1:24" x14ac:dyDescent="0.25">
      <c r="A38" s="30" t="s">
        <v>22</v>
      </c>
      <c r="B38" s="22" t="s">
        <v>82</v>
      </c>
      <c r="C38" s="23">
        <v>0</v>
      </c>
      <c r="D38" s="26">
        <v>0</v>
      </c>
      <c r="E38" s="29" t="s">
        <v>82</v>
      </c>
      <c r="F38" s="29">
        <v>0</v>
      </c>
      <c r="G38" s="26">
        <v>0</v>
      </c>
      <c r="H38" s="29" t="s">
        <v>82</v>
      </c>
      <c r="I38" s="32">
        <v>0</v>
      </c>
      <c r="J38" s="26">
        <v>0</v>
      </c>
      <c r="K38" s="29" t="s">
        <v>82</v>
      </c>
      <c r="L38" s="29">
        <v>0</v>
      </c>
      <c r="M38" s="31">
        <v>0</v>
      </c>
      <c r="N38" s="163"/>
      <c r="O38" s="19" t="e">
        <f t="shared" si="3"/>
        <v>#VALUE!</v>
      </c>
      <c r="P38" s="19">
        <f t="shared" si="3"/>
        <v>0</v>
      </c>
      <c r="Q38" s="20" t="e">
        <f t="shared" si="4"/>
        <v>#VALUE!</v>
      </c>
      <c r="S38" s="163"/>
      <c r="T38" s="163"/>
      <c r="U38" s="163"/>
      <c r="V38" s="163"/>
      <c r="W38" s="163"/>
      <c r="X38" s="6"/>
    </row>
    <row r="39" spans="1:24" x14ac:dyDescent="0.25">
      <c r="A39" s="30" t="s">
        <v>23</v>
      </c>
      <c r="B39" s="22" t="s">
        <v>82</v>
      </c>
      <c r="C39" s="23">
        <v>0</v>
      </c>
      <c r="D39" s="26">
        <v>0</v>
      </c>
      <c r="E39" s="29" t="s">
        <v>82</v>
      </c>
      <c r="F39" s="29">
        <v>0</v>
      </c>
      <c r="G39" s="26">
        <v>0</v>
      </c>
      <c r="H39" s="29" t="s">
        <v>82</v>
      </c>
      <c r="I39" s="32">
        <v>0</v>
      </c>
      <c r="J39" s="26">
        <v>0</v>
      </c>
      <c r="K39" s="29" t="s">
        <v>82</v>
      </c>
      <c r="L39" s="29">
        <v>0</v>
      </c>
      <c r="M39" s="31">
        <v>0</v>
      </c>
      <c r="N39" s="163"/>
      <c r="O39" s="19" t="e">
        <f t="shared" si="3"/>
        <v>#VALUE!</v>
      </c>
      <c r="P39" s="19">
        <f t="shared" si="3"/>
        <v>0</v>
      </c>
      <c r="Q39" s="20" t="e">
        <f t="shared" si="4"/>
        <v>#VALUE!</v>
      </c>
      <c r="S39" s="163"/>
      <c r="T39" s="163"/>
      <c r="U39" s="163"/>
      <c r="V39" s="163"/>
      <c r="W39" s="163"/>
      <c r="X39" s="6"/>
    </row>
    <row r="40" spans="1:24" x14ac:dyDescent="0.25">
      <c r="A40" s="30" t="s">
        <v>24</v>
      </c>
      <c r="B40" s="22" t="s">
        <v>82</v>
      </c>
      <c r="C40" s="23">
        <v>0</v>
      </c>
      <c r="D40" s="26">
        <v>0</v>
      </c>
      <c r="E40" s="29" t="s">
        <v>82</v>
      </c>
      <c r="F40" s="29">
        <v>0</v>
      </c>
      <c r="G40" s="26">
        <v>0</v>
      </c>
      <c r="H40" s="29" t="s">
        <v>82</v>
      </c>
      <c r="I40" s="32">
        <v>0</v>
      </c>
      <c r="J40" s="26">
        <v>0</v>
      </c>
      <c r="K40" s="29" t="s">
        <v>82</v>
      </c>
      <c r="L40" s="29">
        <v>0</v>
      </c>
      <c r="M40" s="31">
        <v>0</v>
      </c>
      <c r="N40" s="163"/>
      <c r="O40" s="19" t="e">
        <f t="shared" si="3"/>
        <v>#VALUE!</v>
      </c>
      <c r="P40" s="19">
        <f t="shared" si="3"/>
        <v>0</v>
      </c>
      <c r="Q40" s="20" t="e">
        <f t="shared" si="4"/>
        <v>#VALUE!</v>
      </c>
      <c r="S40" s="163"/>
      <c r="T40" s="163"/>
      <c r="U40" s="163"/>
      <c r="V40" s="163"/>
      <c r="W40" s="163"/>
      <c r="X40" s="6"/>
    </row>
    <row r="41" spans="1:24" x14ac:dyDescent="0.25">
      <c r="A41" s="30" t="s">
        <v>25</v>
      </c>
      <c r="B41" s="22" t="s">
        <v>82</v>
      </c>
      <c r="C41" s="23">
        <v>0</v>
      </c>
      <c r="D41" s="26">
        <v>0</v>
      </c>
      <c r="E41" s="29" t="s">
        <v>82</v>
      </c>
      <c r="F41" s="29">
        <v>0</v>
      </c>
      <c r="G41" s="26">
        <v>0</v>
      </c>
      <c r="H41" s="29" t="s">
        <v>82</v>
      </c>
      <c r="I41" s="32">
        <v>0</v>
      </c>
      <c r="J41" s="26">
        <v>0</v>
      </c>
      <c r="K41" s="29" t="s">
        <v>82</v>
      </c>
      <c r="L41" s="29">
        <v>0</v>
      </c>
      <c r="M41" s="31">
        <v>0</v>
      </c>
      <c r="N41" s="163"/>
      <c r="O41" s="19" t="e">
        <f t="shared" ref="O41:P50" si="8">E41+H41</f>
        <v>#VALUE!</v>
      </c>
      <c r="P41" s="19">
        <f t="shared" si="8"/>
        <v>0</v>
      </c>
      <c r="Q41" s="20" t="e">
        <f t="shared" si="4"/>
        <v>#VALUE!</v>
      </c>
      <c r="S41" s="163"/>
      <c r="T41" s="163"/>
      <c r="U41" s="163"/>
      <c r="V41" s="163"/>
      <c r="W41" s="163"/>
      <c r="X41" s="6"/>
    </row>
    <row r="42" spans="1:24" x14ac:dyDescent="0.25">
      <c r="A42" s="30" t="s">
        <v>26</v>
      </c>
      <c r="B42" s="22" t="s">
        <v>82</v>
      </c>
      <c r="C42" s="23">
        <v>0</v>
      </c>
      <c r="D42" s="26">
        <v>0</v>
      </c>
      <c r="E42" s="29" t="s">
        <v>82</v>
      </c>
      <c r="F42" s="29">
        <v>0</v>
      </c>
      <c r="G42" s="26">
        <v>0</v>
      </c>
      <c r="H42" s="29" t="s">
        <v>82</v>
      </c>
      <c r="I42" s="32">
        <v>0</v>
      </c>
      <c r="J42" s="26">
        <v>0</v>
      </c>
      <c r="K42" s="29" t="s">
        <v>82</v>
      </c>
      <c r="L42" s="29">
        <v>0</v>
      </c>
      <c r="M42" s="31">
        <v>0</v>
      </c>
      <c r="N42" s="163"/>
      <c r="O42" s="19" t="e">
        <f t="shared" si="8"/>
        <v>#VALUE!</v>
      </c>
      <c r="P42" s="19">
        <f t="shared" si="8"/>
        <v>0</v>
      </c>
      <c r="Q42" s="20" t="e">
        <f t="shared" si="4"/>
        <v>#VALUE!</v>
      </c>
      <c r="S42" s="163"/>
      <c r="T42" s="163"/>
      <c r="U42" s="163"/>
      <c r="V42" s="163"/>
      <c r="W42" s="163"/>
      <c r="X42" s="6"/>
    </row>
    <row r="43" spans="1:24" ht="14.25" thickBot="1" x14ac:dyDescent="0.3">
      <c r="A43" s="84" t="s">
        <v>27</v>
      </c>
      <c r="B43" s="337" t="s">
        <v>82</v>
      </c>
      <c r="C43" s="65">
        <v>0</v>
      </c>
      <c r="D43" s="338">
        <v>0</v>
      </c>
      <c r="E43" s="68" t="s">
        <v>82</v>
      </c>
      <c r="F43" s="68">
        <v>0</v>
      </c>
      <c r="G43" s="338">
        <v>0</v>
      </c>
      <c r="H43" s="68" t="s">
        <v>82</v>
      </c>
      <c r="I43" s="68">
        <v>0</v>
      </c>
      <c r="J43" s="338">
        <v>0</v>
      </c>
      <c r="K43" s="68" t="s">
        <v>82</v>
      </c>
      <c r="L43" s="68">
        <v>0</v>
      </c>
      <c r="M43" s="339">
        <v>0</v>
      </c>
      <c r="N43" s="163"/>
      <c r="O43" s="19" t="e">
        <f t="shared" si="8"/>
        <v>#VALUE!</v>
      </c>
      <c r="P43" s="19">
        <f t="shared" si="8"/>
        <v>0</v>
      </c>
      <c r="Q43" s="20" t="e">
        <f t="shared" si="4"/>
        <v>#VALUE!</v>
      </c>
      <c r="S43" s="163"/>
      <c r="T43" s="163"/>
      <c r="U43" s="163"/>
      <c r="V43" s="163"/>
      <c r="W43" s="163"/>
      <c r="X43" s="6"/>
    </row>
    <row r="44" spans="1:24" x14ac:dyDescent="0.25">
      <c r="A44" s="255" t="s">
        <v>28</v>
      </c>
      <c r="B44" s="346">
        <v>1388</v>
      </c>
      <c r="C44" s="15">
        <v>3374</v>
      </c>
      <c r="D44" s="340">
        <f t="shared" si="5"/>
        <v>243.08357348703171</v>
      </c>
      <c r="E44" s="246">
        <v>122</v>
      </c>
      <c r="F44" s="246">
        <v>141</v>
      </c>
      <c r="G44" s="340">
        <f t="shared" si="6"/>
        <v>115.57377049180329</v>
      </c>
      <c r="H44" s="246">
        <v>14</v>
      </c>
      <c r="I44" s="246">
        <v>61</v>
      </c>
      <c r="J44" s="340">
        <f t="shared" ref="J44:J57" si="9">I44/H44*100</f>
        <v>435.71428571428567</v>
      </c>
      <c r="K44" s="246">
        <v>1252</v>
      </c>
      <c r="L44" s="246">
        <v>3172</v>
      </c>
      <c r="M44" s="341">
        <f t="shared" si="7"/>
        <v>253.35463258785941</v>
      </c>
      <c r="N44" s="163"/>
      <c r="O44" s="19">
        <f t="shared" si="8"/>
        <v>136</v>
      </c>
      <c r="P44" s="19">
        <f t="shared" si="8"/>
        <v>202</v>
      </c>
      <c r="Q44" s="20">
        <f t="shared" si="4"/>
        <v>148.52941176470588</v>
      </c>
      <c r="S44" s="163"/>
      <c r="T44" s="163"/>
      <c r="U44" s="163"/>
      <c r="V44" s="163"/>
      <c r="W44" s="163"/>
      <c r="X44" s="6"/>
    </row>
    <row r="45" spans="1:24" x14ac:dyDescent="0.25">
      <c r="A45" s="145" t="s">
        <v>29</v>
      </c>
      <c r="B45" s="347">
        <v>1673</v>
      </c>
      <c r="C45" s="23">
        <v>4355</v>
      </c>
      <c r="D45" s="24">
        <f t="shared" si="5"/>
        <v>260.31081888822473</v>
      </c>
      <c r="E45" s="29">
        <v>281</v>
      </c>
      <c r="F45" s="29">
        <v>153</v>
      </c>
      <c r="G45" s="24">
        <f t="shared" si="6"/>
        <v>54.44839857651246</v>
      </c>
      <c r="H45" s="29">
        <v>15</v>
      </c>
      <c r="I45" s="29">
        <v>70</v>
      </c>
      <c r="J45" s="24">
        <f t="shared" si="9"/>
        <v>466.66666666666669</v>
      </c>
      <c r="K45" s="29">
        <v>1377</v>
      </c>
      <c r="L45" s="29">
        <v>4132</v>
      </c>
      <c r="M45" s="27">
        <f t="shared" si="7"/>
        <v>300.0726216412491</v>
      </c>
      <c r="N45" s="163"/>
      <c r="O45" s="19">
        <f t="shared" si="8"/>
        <v>296</v>
      </c>
      <c r="P45" s="19">
        <f t="shared" si="8"/>
        <v>223</v>
      </c>
      <c r="Q45" s="20">
        <f t="shared" si="4"/>
        <v>75.337837837837839</v>
      </c>
      <c r="S45" s="163"/>
      <c r="T45" s="163"/>
      <c r="U45" s="163"/>
      <c r="V45" s="163"/>
      <c r="W45" s="163"/>
      <c r="X45" s="6"/>
    </row>
    <row r="46" spans="1:24" x14ac:dyDescent="0.25">
      <c r="A46" s="145" t="s">
        <v>30</v>
      </c>
      <c r="B46" s="347">
        <v>1990</v>
      </c>
      <c r="C46" s="23">
        <v>6045</v>
      </c>
      <c r="D46" s="24">
        <f t="shared" si="5"/>
        <v>303.76884422110555</v>
      </c>
      <c r="E46" s="29">
        <v>443</v>
      </c>
      <c r="F46" s="29">
        <v>174</v>
      </c>
      <c r="G46" s="24">
        <f t="shared" si="6"/>
        <v>39.277652370203157</v>
      </c>
      <c r="H46" s="29">
        <v>18</v>
      </c>
      <c r="I46" s="29">
        <v>197</v>
      </c>
      <c r="J46" s="24">
        <f t="shared" si="9"/>
        <v>1094.4444444444446</v>
      </c>
      <c r="K46" s="29">
        <v>1529</v>
      </c>
      <c r="L46" s="29">
        <v>5674</v>
      </c>
      <c r="M46" s="27">
        <f t="shared" si="7"/>
        <v>371.09221713538261</v>
      </c>
      <c r="N46" s="163"/>
      <c r="O46" s="19">
        <f t="shared" si="8"/>
        <v>461</v>
      </c>
      <c r="P46" s="19">
        <f t="shared" si="8"/>
        <v>371</v>
      </c>
      <c r="Q46" s="20">
        <f t="shared" si="4"/>
        <v>80.477223427331893</v>
      </c>
      <c r="S46" s="163"/>
      <c r="T46" s="163"/>
      <c r="U46" s="163"/>
      <c r="V46" s="163"/>
      <c r="W46" s="163"/>
      <c r="X46" s="6"/>
    </row>
    <row r="47" spans="1:24" x14ac:dyDescent="0.25">
      <c r="A47" s="145" t="s">
        <v>31</v>
      </c>
      <c r="B47" s="347">
        <v>2895</v>
      </c>
      <c r="C47" s="23">
        <v>10960</v>
      </c>
      <c r="D47" s="24">
        <f t="shared" si="5"/>
        <v>378.58376511226248</v>
      </c>
      <c r="E47" s="29">
        <v>521</v>
      </c>
      <c r="F47" s="29">
        <v>534</v>
      </c>
      <c r="G47" s="24">
        <f t="shared" si="6"/>
        <v>102.49520153550864</v>
      </c>
      <c r="H47" s="29">
        <v>32</v>
      </c>
      <c r="I47" s="29">
        <v>280</v>
      </c>
      <c r="J47" s="24">
        <f t="shared" si="9"/>
        <v>875</v>
      </c>
      <c r="K47" s="29">
        <v>2342</v>
      </c>
      <c r="L47" s="29">
        <v>10146</v>
      </c>
      <c r="M47" s="27">
        <f t="shared" si="7"/>
        <v>433.2194705380017</v>
      </c>
      <c r="N47" s="163"/>
      <c r="O47" s="19">
        <f t="shared" si="8"/>
        <v>553</v>
      </c>
      <c r="P47" s="19">
        <f t="shared" si="8"/>
        <v>814</v>
      </c>
      <c r="Q47" s="20">
        <f t="shared" si="4"/>
        <v>147.19710669077756</v>
      </c>
      <c r="S47" s="163"/>
      <c r="T47" s="163"/>
      <c r="U47" s="163"/>
      <c r="V47" s="163"/>
      <c r="W47" s="163"/>
      <c r="X47" s="6"/>
    </row>
    <row r="48" spans="1:24" x14ac:dyDescent="0.25">
      <c r="A48" s="145" t="s">
        <v>32</v>
      </c>
      <c r="B48" s="347">
        <v>3097</v>
      </c>
      <c r="C48" s="23">
        <v>11260</v>
      </c>
      <c r="D48" s="24">
        <f t="shared" si="5"/>
        <v>363.57765579593155</v>
      </c>
      <c r="E48" s="29">
        <v>674</v>
      </c>
      <c r="F48" s="29">
        <v>649</v>
      </c>
      <c r="G48" s="24">
        <f t="shared" si="6"/>
        <v>96.290801186943625</v>
      </c>
      <c r="H48" s="29">
        <v>32</v>
      </c>
      <c r="I48" s="29">
        <v>300</v>
      </c>
      <c r="J48" s="24">
        <f t="shared" si="9"/>
        <v>937.5</v>
      </c>
      <c r="K48" s="29">
        <v>2391</v>
      </c>
      <c r="L48" s="29">
        <v>10311</v>
      </c>
      <c r="M48" s="27">
        <f t="shared" si="7"/>
        <v>431.24215809284817</v>
      </c>
      <c r="N48" s="163"/>
      <c r="O48" s="19">
        <f t="shared" si="8"/>
        <v>706</v>
      </c>
      <c r="P48" s="19">
        <f t="shared" si="8"/>
        <v>949</v>
      </c>
      <c r="Q48" s="20">
        <f t="shared" si="4"/>
        <v>134.41926345609065</v>
      </c>
      <c r="S48" s="163"/>
      <c r="T48" s="163"/>
      <c r="U48" s="163"/>
      <c r="V48" s="163"/>
      <c r="W48" s="163"/>
      <c r="X48" s="6"/>
    </row>
    <row r="49" spans="1:24" x14ac:dyDescent="0.3">
      <c r="A49" s="141" t="s">
        <v>33</v>
      </c>
      <c r="B49" s="348">
        <v>5005</v>
      </c>
      <c r="C49" s="34">
        <v>13052</v>
      </c>
      <c r="D49" s="35">
        <f t="shared" si="5"/>
        <v>260.77922077922079</v>
      </c>
      <c r="E49" s="36">
        <v>1638</v>
      </c>
      <c r="F49" s="36">
        <v>1168</v>
      </c>
      <c r="G49" s="35">
        <f t="shared" si="6"/>
        <v>71.306471306471309</v>
      </c>
      <c r="H49" s="36">
        <v>64</v>
      </c>
      <c r="I49" s="36">
        <v>309</v>
      </c>
      <c r="J49" s="35">
        <f t="shared" si="9"/>
        <v>482.8125</v>
      </c>
      <c r="K49" s="36">
        <v>3303</v>
      </c>
      <c r="L49" s="36">
        <v>11575</v>
      </c>
      <c r="M49" s="37">
        <f t="shared" si="7"/>
        <v>350.43899485316376</v>
      </c>
      <c r="N49" s="163"/>
      <c r="O49" s="19">
        <f t="shared" si="8"/>
        <v>1702</v>
      </c>
      <c r="P49" s="19">
        <f t="shared" si="8"/>
        <v>1477</v>
      </c>
      <c r="Q49" s="20">
        <f t="shared" si="4"/>
        <v>86.780258519388951</v>
      </c>
      <c r="S49" s="163"/>
      <c r="T49" s="163"/>
      <c r="U49" s="163"/>
      <c r="V49" s="163"/>
      <c r="W49" s="163"/>
      <c r="X49" s="6"/>
    </row>
    <row r="50" spans="1:24" x14ac:dyDescent="0.3">
      <c r="A50" s="141" t="s">
        <v>34</v>
      </c>
      <c r="B50" s="348">
        <v>5743</v>
      </c>
      <c r="C50" s="34">
        <v>13933</v>
      </c>
      <c r="D50" s="35">
        <f t="shared" si="5"/>
        <v>242.60839282604908</v>
      </c>
      <c r="E50" s="36">
        <v>1922</v>
      </c>
      <c r="F50" s="36">
        <v>1404</v>
      </c>
      <c r="G50" s="35">
        <f t="shared" si="6"/>
        <v>73.048907388137351</v>
      </c>
      <c r="H50" s="36">
        <v>54</v>
      </c>
      <c r="I50" s="36">
        <v>313</v>
      </c>
      <c r="J50" s="35">
        <f t="shared" si="9"/>
        <v>579.62962962962968</v>
      </c>
      <c r="K50" s="36">
        <v>3767</v>
      </c>
      <c r="L50" s="36">
        <v>12216</v>
      </c>
      <c r="M50" s="37">
        <f t="shared" si="7"/>
        <v>324.28988585080964</v>
      </c>
      <c r="N50" s="163"/>
      <c r="O50" s="19">
        <f t="shared" si="8"/>
        <v>1976</v>
      </c>
      <c r="P50" s="19">
        <f t="shared" si="8"/>
        <v>1717</v>
      </c>
      <c r="Q50" s="20">
        <f t="shared" si="4"/>
        <v>86.892712550607285</v>
      </c>
      <c r="S50" s="163"/>
      <c r="T50" s="163"/>
      <c r="U50" s="163"/>
      <c r="V50" s="163"/>
      <c r="W50" s="163"/>
      <c r="X50" s="6"/>
    </row>
    <row r="51" spans="1:24" x14ac:dyDescent="0.25">
      <c r="A51" s="141" t="s">
        <v>35</v>
      </c>
      <c r="B51" s="347">
        <v>6516</v>
      </c>
      <c r="C51" s="23">
        <v>15324</v>
      </c>
      <c r="D51" s="24">
        <f t="shared" si="5"/>
        <v>235.17495395948433</v>
      </c>
      <c r="E51" s="29">
        <v>2329</v>
      </c>
      <c r="F51" s="29">
        <v>1829</v>
      </c>
      <c r="G51" s="24">
        <f t="shared" si="6"/>
        <v>78.531558608845003</v>
      </c>
      <c r="H51" s="29">
        <v>60</v>
      </c>
      <c r="I51" s="29">
        <v>274</v>
      </c>
      <c r="J51" s="24">
        <f t="shared" si="9"/>
        <v>456.66666666666663</v>
      </c>
      <c r="K51" s="29">
        <v>4127</v>
      </c>
      <c r="L51" s="29">
        <v>13221</v>
      </c>
      <c r="M51" s="27">
        <f t="shared" si="7"/>
        <v>320.35376787012359</v>
      </c>
      <c r="N51" s="163"/>
      <c r="O51" s="19">
        <f t="shared" ref="O51:O57" si="10">E51+H51</f>
        <v>2389</v>
      </c>
      <c r="P51" s="19">
        <f t="shared" ref="P51:P57" si="11">F51+I51</f>
        <v>2103</v>
      </c>
      <c r="Q51" s="20">
        <f t="shared" ref="Q51:Q57" si="12">P51/O51*100</f>
        <v>88.028463792381757</v>
      </c>
      <c r="S51" s="163"/>
      <c r="T51" s="163"/>
      <c r="U51" s="163"/>
      <c r="V51" s="163"/>
      <c r="W51" s="163"/>
      <c r="X51" s="6"/>
    </row>
    <row r="52" spans="1:24" x14ac:dyDescent="0.25">
      <c r="A52" s="145" t="s">
        <v>36</v>
      </c>
      <c r="B52" s="347">
        <v>6689</v>
      </c>
      <c r="C52" s="23">
        <v>16572</v>
      </c>
      <c r="D52" s="24">
        <f t="shared" si="5"/>
        <v>247.75003737479443</v>
      </c>
      <c r="E52" s="29">
        <v>2444</v>
      </c>
      <c r="F52" s="29">
        <v>1990</v>
      </c>
      <c r="G52" s="24">
        <f t="shared" si="6"/>
        <v>81.423895253682488</v>
      </c>
      <c r="H52" s="29">
        <v>68</v>
      </c>
      <c r="I52" s="29">
        <v>275</v>
      </c>
      <c r="J52" s="24">
        <f t="shared" si="9"/>
        <v>404.41176470588232</v>
      </c>
      <c r="K52" s="29">
        <v>4177</v>
      </c>
      <c r="L52" s="29">
        <v>14307</v>
      </c>
      <c r="M52" s="27">
        <f t="shared" si="7"/>
        <v>342.5185539861144</v>
      </c>
      <c r="N52" s="163"/>
      <c r="O52" s="19">
        <f t="shared" si="10"/>
        <v>2512</v>
      </c>
      <c r="P52" s="19">
        <f t="shared" si="11"/>
        <v>2265</v>
      </c>
      <c r="Q52" s="20">
        <f t="shared" si="12"/>
        <v>90.167197452229303</v>
      </c>
      <c r="S52" s="163"/>
      <c r="T52" s="163"/>
      <c r="U52" s="163"/>
      <c r="V52" s="163"/>
      <c r="W52" s="163"/>
      <c r="X52" s="6"/>
    </row>
    <row r="53" spans="1:24" x14ac:dyDescent="0.25">
      <c r="A53" s="145" t="s">
        <v>37</v>
      </c>
      <c r="B53" s="347">
        <v>7436</v>
      </c>
      <c r="C53" s="23">
        <v>16559</v>
      </c>
      <c r="D53" s="24">
        <f t="shared" si="5"/>
        <v>222.68692845615922</v>
      </c>
      <c r="E53" s="29">
        <v>2563</v>
      </c>
      <c r="F53" s="29">
        <v>2262</v>
      </c>
      <c r="G53" s="24">
        <f t="shared" si="6"/>
        <v>88.255950058525173</v>
      </c>
      <c r="H53" s="29">
        <v>50</v>
      </c>
      <c r="I53" s="29">
        <v>161</v>
      </c>
      <c r="J53" s="24">
        <f t="shared" si="9"/>
        <v>322</v>
      </c>
      <c r="K53" s="29">
        <v>4823</v>
      </c>
      <c r="L53" s="29">
        <v>14136</v>
      </c>
      <c r="M53" s="27">
        <f t="shared" si="7"/>
        <v>293.09558366162139</v>
      </c>
      <c r="N53" s="163"/>
      <c r="O53" s="19">
        <f t="shared" si="10"/>
        <v>2613</v>
      </c>
      <c r="P53" s="19">
        <f t="shared" si="11"/>
        <v>2423</v>
      </c>
      <c r="Q53" s="20">
        <f t="shared" si="12"/>
        <v>92.728664370455419</v>
      </c>
      <c r="S53" s="163"/>
      <c r="T53" s="163"/>
      <c r="U53" s="163"/>
      <c r="V53" s="163"/>
      <c r="W53" s="163"/>
      <c r="X53" s="6"/>
    </row>
    <row r="54" spans="1:24" x14ac:dyDescent="0.3">
      <c r="A54" s="141" t="s">
        <v>45</v>
      </c>
      <c r="B54" s="348">
        <v>7677</v>
      </c>
      <c r="C54" s="34">
        <v>16483</v>
      </c>
      <c r="D54" s="35">
        <f t="shared" si="5"/>
        <v>214.70626546828186</v>
      </c>
      <c r="E54" s="36">
        <v>2748</v>
      </c>
      <c r="F54" s="36">
        <v>2358</v>
      </c>
      <c r="G54" s="35">
        <f t="shared" si="6"/>
        <v>85.807860262008731</v>
      </c>
      <c r="H54" s="36">
        <v>53</v>
      </c>
      <c r="I54" s="36">
        <v>122</v>
      </c>
      <c r="J54" s="35">
        <f t="shared" si="9"/>
        <v>230.18867924528303</v>
      </c>
      <c r="K54" s="36">
        <v>4876</v>
      </c>
      <c r="L54" s="36">
        <v>14003</v>
      </c>
      <c r="M54" s="37">
        <f t="shared" si="7"/>
        <v>287.18211648892537</v>
      </c>
      <c r="N54" s="163"/>
      <c r="O54" s="19">
        <f t="shared" si="10"/>
        <v>2801</v>
      </c>
      <c r="P54" s="19">
        <f t="shared" si="11"/>
        <v>2480</v>
      </c>
      <c r="Q54" s="20">
        <f t="shared" si="12"/>
        <v>88.539807211710112</v>
      </c>
      <c r="S54" s="163"/>
      <c r="T54" s="163"/>
      <c r="U54" s="163"/>
      <c r="V54" s="163"/>
      <c r="W54" s="163"/>
      <c r="X54" s="6"/>
    </row>
    <row r="55" spans="1:24" x14ac:dyDescent="0.3">
      <c r="A55" s="256">
        <v>2015</v>
      </c>
      <c r="B55" s="349">
        <v>8551</v>
      </c>
      <c r="C55" s="38">
        <v>16506</v>
      </c>
      <c r="D55" s="39">
        <f>C55/B55*100</f>
        <v>193.03005496433167</v>
      </c>
      <c r="E55" s="40">
        <v>2842</v>
      </c>
      <c r="F55" s="40">
        <v>2603</v>
      </c>
      <c r="G55" s="39">
        <f>F55/E55*100</f>
        <v>91.590429275158343</v>
      </c>
      <c r="H55" s="40">
        <v>50</v>
      </c>
      <c r="I55" s="40">
        <v>139</v>
      </c>
      <c r="J55" s="39">
        <f t="shared" si="9"/>
        <v>278</v>
      </c>
      <c r="K55" s="40">
        <v>5659</v>
      </c>
      <c r="L55" s="40">
        <v>13764</v>
      </c>
      <c r="M55" s="41">
        <f>L55/K55*100</f>
        <v>243.22318430818166</v>
      </c>
      <c r="N55" s="163"/>
      <c r="O55" s="19">
        <f t="shared" si="10"/>
        <v>2892</v>
      </c>
      <c r="P55" s="19">
        <f t="shared" si="11"/>
        <v>2742</v>
      </c>
      <c r="Q55" s="20">
        <f t="shared" si="12"/>
        <v>94.813278008298752</v>
      </c>
      <c r="S55" s="163"/>
      <c r="T55" s="163"/>
      <c r="U55" s="163"/>
      <c r="V55" s="163"/>
      <c r="W55" s="163"/>
      <c r="X55" s="6"/>
    </row>
    <row r="56" spans="1:24" x14ac:dyDescent="0.3">
      <c r="A56" s="229">
        <v>2016</v>
      </c>
      <c r="B56" s="349">
        <v>8964</v>
      </c>
      <c r="C56" s="38">
        <v>16016</v>
      </c>
      <c r="D56" s="39">
        <f>C56/B56*100</f>
        <v>178.67023650156179</v>
      </c>
      <c r="E56" s="40">
        <v>3089</v>
      </c>
      <c r="F56" s="40">
        <v>2795</v>
      </c>
      <c r="G56" s="39">
        <f>F56/E56*100</f>
        <v>90.482356749757201</v>
      </c>
      <c r="H56" s="40">
        <v>49</v>
      </c>
      <c r="I56" s="40">
        <v>143</v>
      </c>
      <c r="J56" s="39">
        <f t="shared" si="9"/>
        <v>291.83673469387753</v>
      </c>
      <c r="K56" s="40">
        <v>5826</v>
      </c>
      <c r="L56" s="40">
        <v>13078</v>
      </c>
      <c r="M56" s="41">
        <f>L56/K56*100</f>
        <v>224.47648472365259</v>
      </c>
      <c r="N56" s="163"/>
      <c r="O56" s="19">
        <f t="shared" si="10"/>
        <v>3138</v>
      </c>
      <c r="P56" s="19">
        <f t="shared" si="11"/>
        <v>2938</v>
      </c>
      <c r="Q56" s="20">
        <f t="shared" si="12"/>
        <v>93.626513702995538</v>
      </c>
      <c r="S56" s="163"/>
      <c r="T56" s="163"/>
      <c r="U56" s="163"/>
      <c r="V56" s="163"/>
      <c r="W56" s="163"/>
      <c r="X56" s="6"/>
    </row>
    <row r="57" spans="1:24" s="43" customFormat="1" x14ac:dyDescent="0.3">
      <c r="A57" s="229">
        <v>2017</v>
      </c>
      <c r="B57" s="349">
        <f t="shared" ref="B57:C59" si="13">E57+H57+K57</f>
        <v>8027</v>
      </c>
      <c r="C57" s="38">
        <f t="shared" si="13"/>
        <v>15999</v>
      </c>
      <c r="D57" s="39">
        <f t="shared" si="5"/>
        <v>199.31481250778623</v>
      </c>
      <c r="E57" s="40">
        <v>2616</v>
      </c>
      <c r="F57" s="40">
        <v>2657</v>
      </c>
      <c r="G57" s="39">
        <f t="shared" si="6"/>
        <v>101.56727828746178</v>
      </c>
      <c r="H57" s="40">
        <v>47</v>
      </c>
      <c r="I57" s="40">
        <v>126</v>
      </c>
      <c r="J57" s="39">
        <f t="shared" si="9"/>
        <v>268.08510638297872</v>
      </c>
      <c r="K57" s="40">
        <v>5364</v>
      </c>
      <c r="L57" s="40">
        <v>13216</v>
      </c>
      <c r="M57" s="41">
        <f t="shared" si="7"/>
        <v>246.38329604772559</v>
      </c>
      <c r="N57" s="444"/>
      <c r="O57" s="19">
        <f t="shared" si="10"/>
        <v>2663</v>
      </c>
      <c r="P57" s="19">
        <f t="shared" si="11"/>
        <v>2783</v>
      </c>
      <c r="Q57" s="20">
        <f t="shared" si="12"/>
        <v>104.50619601952684</v>
      </c>
      <c r="S57" s="444"/>
      <c r="T57" s="444"/>
      <c r="U57" s="444"/>
      <c r="V57" s="444"/>
      <c r="W57" s="444"/>
      <c r="X57" s="352"/>
    </row>
    <row r="58" spans="1:24" s="44" customFormat="1" x14ac:dyDescent="0.3">
      <c r="A58" s="229">
        <v>2018</v>
      </c>
      <c r="B58" s="349">
        <f t="shared" si="13"/>
        <v>7575</v>
      </c>
      <c r="C58" s="38">
        <f t="shared" si="13"/>
        <v>15993</v>
      </c>
      <c r="D58" s="39">
        <f t="shared" ref="D58" si="14">C58/B58*100</f>
        <v>211.12871287128715</v>
      </c>
      <c r="E58" s="40">
        <v>2322</v>
      </c>
      <c r="F58" s="40">
        <v>2686</v>
      </c>
      <c r="G58" s="39">
        <f t="shared" ref="G58" si="15">F58/E58*100</f>
        <v>115.6761412575366</v>
      </c>
      <c r="H58" s="40">
        <v>51</v>
      </c>
      <c r="I58" s="40">
        <v>151</v>
      </c>
      <c r="J58" s="39">
        <f t="shared" ref="J58" si="16">I58/H58*100</f>
        <v>296.07843137254906</v>
      </c>
      <c r="K58" s="40">
        <v>5202</v>
      </c>
      <c r="L58" s="40">
        <v>13156</v>
      </c>
      <c r="M58" s="41">
        <f t="shared" ref="M58" si="17">L58/K58*100</f>
        <v>252.90272971933874</v>
      </c>
      <c r="N58" s="444"/>
      <c r="O58" s="19">
        <f>E58+H58</f>
        <v>2373</v>
      </c>
      <c r="P58" s="19">
        <f>F58+I58</f>
        <v>2837</v>
      </c>
      <c r="Q58" s="20">
        <f t="shared" ref="Q58" si="18">P58/O58*100</f>
        <v>119.55330804888327</v>
      </c>
      <c r="R58" s="43"/>
      <c r="S58" s="444"/>
      <c r="T58" s="444"/>
      <c r="U58" s="444"/>
      <c r="V58" s="444"/>
      <c r="W58" s="444"/>
      <c r="X58" s="352"/>
    </row>
    <row r="59" spans="1:24" s="44" customFormat="1" x14ac:dyDescent="0.3">
      <c r="A59" s="229">
        <v>2019</v>
      </c>
      <c r="B59" s="349">
        <f t="shared" si="13"/>
        <v>7852</v>
      </c>
      <c r="C59" s="38">
        <f t="shared" si="13"/>
        <v>14897</v>
      </c>
      <c r="D59" s="39">
        <f t="shared" ref="D59" si="19">C59/B59*100</f>
        <v>189.72236372898627</v>
      </c>
      <c r="E59" s="40">
        <v>2334</v>
      </c>
      <c r="F59" s="40">
        <v>2663</v>
      </c>
      <c r="G59" s="39">
        <f t="shared" ref="G59" si="20">F59/E59*100</f>
        <v>114.09597257926308</v>
      </c>
      <c r="H59" s="40">
        <v>52</v>
      </c>
      <c r="I59" s="40">
        <v>154</v>
      </c>
      <c r="J59" s="39">
        <f t="shared" ref="J59" si="21">I59/H59*100</f>
        <v>296.15384615384619</v>
      </c>
      <c r="K59" s="40">
        <v>5466</v>
      </c>
      <c r="L59" s="40">
        <v>12080</v>
      </c>
      <c r="M59" s="41">
        <f t="shared" ref="M59" si="22">L59/K59*100</f>
        <v>221.00256128796195</v>
      </c>
      <c r="N59" s="444"/>
      <c r="O59" s="19">
        <f t="shared" ref="O59:O61" si="23">E59+H59</f>
        <v>2386</v>
      </c>
      <c r="P59" s="19">
        <f t="shared" ref="P59:P61" si="24">F59+I59</f>
        <v>2817</v>
      </c>
      <c r="Q59" s="20">
        <f>P59/O59*100</f>
        <v>118.0637049455155</v>
      </c>
      <c r="R59" s="43"/>
      <c r="S59" s="444"/>
      <c r="T59" s="444"/>
      <c r="U59" s="444"/>
      <c r="V59" s="444"/>
      <c r="W59" s="444"/>
      <c r="X59" s="352"/>
    </row>
    <row r="60" spans="1:24" s="44" customFormat="1" x14ac:dyDescent="0.3">
      <c r="A60" s="229">
        <v>2020</v>
      </c>
      <c r="B60" s="349">
        <f t="shared" ref="B60" si="25">E60+H60+K60</f>
        <v>7976</v>
      </c>
      <c r="C60" s="38">
        <f t="shared" ref="C60" si="26">F60+I60+L60</f>
        <v>14317</v>
      </c>
      <c r="D60" s="39">
        <f t="shared" ref="D60" si="27">C60/B60*100</f>
        <v>179.50100300902707</v>
      </c>
      <c r="E60" s="40">
        <v>2187</v>
      </c>
      <c r="F60" s="40">
        <v>2498</v>
      </c>
      <c r="G60" s="39">
        <f t="shared" ref="G60" si="28">F60/E60*100</f>
        <v>114.22039323273891</v>
      </c>
      <c r="H60" s="40">
        <v>53</v>
      </c>
      <c r="I60" s="40">
        <v>84</v>
      </c>
      <c r="J60" s="39">
        <f t="shared" ref="J60" si="29">I60/H60*100</f>
        <v>158.49056603773585</v>
      </c>
      <c r="K60" s="40">
        <v>5736</v>
      </c>
      <c r="L60" s="40">
        <v>11735</v>
      </c>
      <c r="M60" s="41">
        <f t="shared" ref="M60" si="30">L60/K60*100</f>
        <v>204.58507670850764</v>
      </c>
      <c r="N60" s="444"/>
      <c r="O60" s="19">
        <f t="shared" si="23"/>
        <v>2240</v>
      </c>
      <c r="P60" s="19">
        <f t="shared" si="24"/>
        <v>2582</v>
      </c>
      <c r="Q60" s="20">
        <f>P60/O60*100</f>
        <v>115.26785714285714</v>
      </c>
      <c r="R60" s="43"/>
      <c r="S60" s="444"/>
      <c r="T60" s="444"/>
      <c r="U60" s="444"/>
      <c r="V60" s="444"/>
      <c r="W60" s="444"/>
      <c r="X60" s="352"/>
    </row>
    <row r="61" spans="1:24" s="44" customFormat="1" x14ac:dyDescent="0.3">
      <c r="A61" s="145">
        <v>2021</v>
      </c>
      <c r="B61" s="348">
        <f t="shared" ref="B61" si="31">E61+H61+K61</f>
        <v>7718</v>
      </c>
      <c r="C61" s="34">
        <f t="shared" ref="C61" si="32">F61+I61+L61</f>
        <v>15223</v>
      </c>
      <c r="D61" s="35">
        <f t="shared" ref="D61" si="33">C61/B61*100</f>
        <v>197.24021767297225</v>
      </c>
      <c r="E61" s="36">
        <v>2145</v>
      </c>
      <c r="F61" s="36">
        <v>2679</v>
      </c>
      <c r="G61" s="35">
        <f t="shared" ref="G61" si="34">F61/E61*100</f>
        <v>124.89510489510489</v>
      </c>
      <c r="H61" s="36">
        <v>54</v>
      </c>
      <c r="I61" s="36">
        <v>100</v>
      </c>
      <c r="J61" s="35">
        <f t="shared" ref="J61" si="35">I61/H61*100</f>
        <v>185.18518518518519</v>
      </c>
      <c r="K61" s="36">
        <v>5519</v>
      </c>
      <c r="L61" s="36">
        <v>12444</v>
      </c>
      <c r="M61" s="37">
        <f t="shared" ref="M61" si="36">L61/K61*100</f>
        <v>225.47562964305126</v>
      </c>
      <c r="N61" s="444"/>
      <c r="O61" s="19">
        <f t="shared" si="23"/>
        <v>2199</v>
      </c>
      <c r="P61" s="19">
        <f t="shared" si="24"/>
        <v>2779</v>
      </c>
      <c r="Q61" s="20">
        <f>P61/O61*100</f>
        <v>126.37562528422011</v>
      </c>
      <c r="R61" s="43"/>
      <c r="S61" s="444"/>
      <c r="T61" s="444"/>
      <c r="U61" s="444"/>
      <c r="V61" s="444"/>
      <c r="W61" s="444"/>
      <c r="X61" s="352"/>
    </row>
    <row r="62" spans="1:24" s="44" customFormat="1" x14ac:dyDescent="0.3">
      <c r="A62" s="145">
        <v>2022</v>
      </c>
      <c r="B62" s="348">
        <f t="shared" ref="B62" si="37">E62+H62+K62</f>
        <v>7679</v>
      </c>
      <c r="C62" s="34">
        <f t="shared" ref="C62" si="38">F62+I62+L62</f>
        <v>16586</v>
      </c>
      <c r="D62" s="35">
        <f t="shared" ref="D62" si="39">C62/B62*100</f>
        <v>215.99166558145589</v>
      </c>
      <c r="E62" s="36">
        <v>2218</v>
      </c>
      <c r="F62" s="36">
        <v>3025</v>
      </c>
      <c r="G62" s="35">
        <f t="shared" ref="G62" si="40">F62/E62*100</f>
        <v>136.38412984670876</v>
      </c>
      <c r="H62" s="36">
        <v>58</v>
      </c>
      <c r="I62" s="36">
        <v>108</v>
      </c>
      <c r="J62" s="35">
        <f t="shared" ref="J62" si="41">I62/H62*100</f>
        <v>186.20689655172413</v>
      </c>
      <c r="K62" s="36">
        <v>5403</v>
      </c>
      <c r="L62" s="36">
        <v>13453</v>
      </c>
      <c r="M62" s="37">
        <f t="shared" ref="M62" si="42">L62/K62*100</f>
        <v>248.99130112900241</v>
      </c>
      <c r="N62" s="444"/>
      <c r="O62" s="19">
        <f t="shared" ref="O62" si="43">E62+H62</f>
        <v>2276</v>
      </c>
      <c r="P62" s="19">
        <f t="shared" ref="P62" si="44">F62+I62</f>
        <v>3133</v>
      </c>
      <c r="Q62" s="20">
        <f>P62/O62*100</f>
        <v>137.65377855887522</v>
      </c>
      <c r="R62" s="43"/>
      <c r="S62" s="444"/>
      <c r="T62" s="444"/>
      <c r="U62" s="444"/>
      <c r="V62" s="444"/>
      <c r="W62" s="444"/>
      <c r="X62" s="352"/>
    </row>
    <row r="63" spans="1:24" s="44" customFormat="1" x14ac:dyDescent="0.3">
      <c r="A63" s="145">
        <v>2023</v>
      </c>
      <c r="B63" s="348">
        <f t="shared" ref="B63" si="45">E63+H63+K63</f>
        <v>7786</v>
      </c>
      <c r="C63" s="34">
        <f t="shared" ref="C63" si="46">F63+I63+L63</f>
        <v>16916</v>
      </c>
      <c r="D63" s="35">
        <f t="shared" ref="D63:D64" si="47">C63/B63*100</f>
        <v>217.261751862317</v>
      </c>
      <c r="E63" s="36">
        <v>2226</v>
      </c>
      <c r="F63" s="36">
        <v>2934</v>
      </c>
      <c r="G63" s="35">
        <f t="shared" ref="G63:G64" si="48">F63/E63*100</f>
        <v>131.80592991913747</v>
      </c>
      <c r="H63" s="36">
        <v>58</v>
      </c>
      <c r="I63" s="36">
        <v>117</v>
      </c>
      <c r="J63" s="35">
        <f t="shared" ref="J63:J64" si="49">I63/H63*100</f>
        <v>201.72413793103448</v>
      </c>
      <c r="K63" s="36">
        <v>5502</v>
      </c>
      <c r="L63" s="36">
        <v>13865</v>
      </c>
      <c r="M63" s="37">
        <f t="shared" ref="M63:M64" si="50">L63/K63*100</f>
        <v>251.99927299163943</v>
      </c>
      <c r="N63" s="444"/>
      <c r="O63" s="19">
        <f t="shared" ref="O63:O65" si="51">E63+H63</f>
        <v>2284</v>
      </c>
      <c r="P63" s="19">
        <f t="shared" ref="P63:P65" si="52">F63+I63</f>
        <v>3051</v>
      </c>
      <c r="Q63" s="20">
        <f t="shared" ref="Q63:Q65" si="53">P63/O63*100</f>
        <v>133.58143607705779</v>
      </c>
      <c r="R63" s="43"/>
      <c r="S63" s="444"/>
      <c r="T63" s="444"/>
      <c r="U63" s="444"/>
      <c r="V63" s="444"/>
      <c r="W63" s="444"/>
      <c r="X63" s="352"/>
    </row>
    <row r="64" spans="1:24" s="44" customFormat="1" x14ac:dyDescent="0.3">
      <c r="A64" s="229">
        <v>2024</v>
      </c>
      <c r="B64" s="349">
        <v>7810</v>
      </c>
      <c r="C64" s="38">
        <v>17874</v>
      </c>
      <c r="D64" s="39">
        <f t="shared" si="47"/>
        <v>228.86043533930857</v>
      </c>
      <c r="E64" s="40">
        <v>2082</v>
      </c>
      <c r="F64" s="40">
        <v>3284</v>
      </c>
      <c r="G64" s="39">
        <f t="shared" si="48"/>
        <v>157.73294908741596</v>
      </c>
      <c r="H64" s="40">
        <v>57</v>
      </c>
      <c r="I64" s="40">
        <v>122</v>
      </c>
      <c r="J64" s="39">
        <f t="shared" si="49"/>
        <v>214.03508771929825</v>
      </c>
      <c r="K64" s="40">
        <v>5671</v>
      </c>
      <c r="L64" s="40">
        <v>14468</v>
      </c>
      <c r="M64" s="41">
        <f t="shared" si="50"/>
        <v>255.12255334156234</v>
      </c>
      <c r="N64" s="444"/>
      <c r="O64" s="19">
        <f t="shared" ref="O64:O65" si="54">E64+H64</f>
        <v>2139</v>
      </c>
      <c r="P64" s="19">
        <f t="shared" ref="P64:P65" si="55">F64+I64</f>
        <v>3406</v>
      </c>
      <c r="Q64" s="20">
        <f t="shared" ref="Q64:Q65" si="56">P64/O64*100</f>
        <v>159.23328658251518</v>
      </c>
      <c r="R64" s="43"/>
      <c r="S64" s="444"/>
      <c r="T64" s="444"/>
      <c r="U64" s="444"/>
      <c r="V64" s="444"/>
      <c r="W64" s="444"/>
      <c r="X64" s="352"/>
    </row>
    <row r="65" spans="1:24" s="336" customFormat="1" ht="14.25" thickBot="1" x14ac:dyDescent="0.35">
      <c r="A65" s="257">
        <v>2025</v>
      </c>
      <c r="B65" s="350">
        <v>8261</v>
      </c>
      <c r="C65" s="342">
        <v>18203</v>
      </c>
      <c r="D65" s="343">
        <f t="shared" ref="D65" si="57">C65/B65*100</f>
        <v>220.34862607432513</v>
      </c>
      <c r="E65" s="344">
        <v>2292</v>
      </c>
      <c r="F65" s="344">
        <v>3331</v>
      </c>
      <c r="G65" s="343">
        <f t="shared" ref="G65" si="58">F65/E65*100</f>
        <v>145.33158813263526</v>
      </c>
      <c r="H65" s="344">
        <v>59</v>
      </c>
      <c r="I65" s="344">
        <v>124</v>
      </c>
      <c r="J65" s="343">
        <f t="shared" ref="J65" si="59">I65/H65*100</f>
        <v>210.16949152542375</v>
      </c>
      <c r="K65" s="344">
        <v>5910</v>
      </c>
      <c r="L65" s="344">
        <v>14748</v>
      </c>
      <c r="M65" s="345">
        <f t="shared" ref="M65" si="60">L65/K65*100</f>
        <v>249.54314720812181</v>
      </c>
      <c r="N65" s="445"/>
      <c r="O65" s="19">
        <f t="shared" si="54"/>
        <v>2351</v>
      </c>
      <c r="P65" s="19">
        <f t="shared" si="55"/>
        <v>3455</v>
      </c>
      <c r="Q65" s="20">
        <f t="shared" si="56"/>
        <v>146.95874096129307</v>
      </c>
      <c r="R65" s="334"/>
      <c r="S65" s="445"/>
      <c r="T65" s="445"/>
      <c r="U65" s="445"/>
      <c r="V65" s="445"/>
      <c r="W65" s="445"/>
      <c r="X65" s="353"/>
    </row>
    <row r="66" spans="1:24" s="336" customFormat="1" x14ac:dyDescent="0.3">
      <c r="A66" s="242"/>
      <c r="B66" s="331"/>
      <c r="C66" s="331"/>
      <c r="D66" s="332"/>
      <c r="E66" s="333"/>
      <c r="F66" s="333"/>
      <c r="G66" s="332"/>
      <c r="H66" s="333"/>
      <c r="I66" s="333"/>
      <c r="J66" s="332"/>
      <c r="K66" s="333"/>
      <c r="L66" s="333"/>
      <c r="M66" s="332"/>
      <c r="N66" s="334"/>
      <c r="O66" s="19"/>
      <c r="P66" s="19"/>
      <c r="Q66" s="20"/>
      <c r="R66" s="334"/>
      <c r="S66" s="334"/>
      <c r="T66" s="335"/>
    </row>
    <row r="67" spans="1:24" x14ac:dyDescent="0.3">
      <c r="A67" s="45" t="s">
        <v>137</v>
      </c>
      <c r="B67" s="6"/>
      <c r="C67" s="6"/>
      <c r="D67" s="6"/>
      <c r="E67" s="6"/>
      <c r="F67" s="6"/>
      <c r="G67" s="6"/>
      <c r="H67" s="46"/>
      <c r="I67" s="6"/>
      <c r="J67" s="6"/>
      <c r="N67" s="4"/>
      <c r="S67" s="4"/>
      <c r="T67" s="33"/>
    </row>
    <row r="68" spans="1:24" x14ac:dyDescent="0.3">
      <c r="A68" s="45" t="s">
        <v>138</v>
      </c>
      <c r="N68" s="1"/>
    </row>
    <row r="69" spans="1:24" x14ac:dyDescent="0.3">
      <c r="A69" s="45" t="s">
        <v>139</v>
      </c>
      <c r="N69" s="1"/>
    </row>
    <row r="70" spans="1:24" x14ac:dyDescent="0.3">
      <c r="A70" s="45" t="s">
        <v>102</v>
      </c>
      <c r="N70" s="1"/>
    </row>
    <row r="71" spans="1:24" x14ac:dyDescent="0.3">
      <c r="A71" s="6" t="s">
        <v>140</v>
      </c>
      <c r="N71" s="1"/>
    </row>
    <row r="72" spans="1:24" x14ac:dyDescent="0.3">
      <c r="A72" s="6" t="s">
        <v>141</v>
      </c>
      <c r="N72" s="1"/>
    </row>
    <row r="73" spans="1:24" x14ac:dyDescent="0.3">
      <c r="A73" s="47" t="s">
        <v>142</v>
      </c>
      <c r="N73" s="1"/>
    </row>
    <row r="74" spans="1:24" x14ac:dyDescent="0.3">
      <c r="A74" s="45" t="s">
        <v>143</v>
      </c>
    </row>
    <row r="75" spans="1:24" x14ac:dyDescent="0.3">
      <c r="A75" s="45" t="s">
        <v>103</v>
      </c>
    </row>
    <row r="76" spans="1:24" x14ac:dyDescent="0.3">
      <c r="A76" s="48" t="s">
        <v>110</v>
      </c>
    </row>
  </sheetData>
  <mergeCells count="6">
    <mergeCell ref="B2:M2"/>
    <mergeCell ref="A3:A4"/>
    <mergeCell ref="B3:D3"/>
    <mergeCell ref="E3:G3"/>
    <mergeCell ref="H3:J3"/>
    <mergeCell ref="K3:M3"/>
  </mergeCells>
  <phoneticPr fontId="6" type="noConversion"/>
  <pageMargins left="0.7" right="0.7" top="0.75" bottom="0.75" header="0.3" footer="0.3"/>
  <pageSetup paperSize="9" orientation="portrait" r:id="rId1"/>
  <ignoredErrors>
    <ignoredError sqref="A20:A47 A48:A54" numberStoredAsText="1"/>
    <ignoredError sqref="O27:Q43 O5:Q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전임교원_설립별(1965-)</vt:lpstr>
      <vt:lpstr>전임교원_직위별(1965-)</vt:lpstr>
      <vt:lpstr>비전임교원_설립별(1965-)</vt:lpstr>
      <vt:lpstr>비전임교원_직위별(1965-)</vt:lpstr>
      <vt:lpstr>전임교원_학위별(1965-)</vt:lpstr>
      <vt:lpstr>전임교원 대비 비전임교원 비율(1965-)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2014-02-24T06:32:09Z</dcterms:created>
  <dcterms:modified xsi:type="dcterms:W3CDTF">2025-09-29T04:19:10Z</dcterms:modified>
</cp:coreProperties>
</file>